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Labor PMC\Qualitätskontrollen\Interne QC\Bio-Rad\Zielwerte\Lot 45912\Zielwerte\"/>
    </mc:Choice>
  </mc:AlternateContent>
  <xr:revisionPtr revIDLastSave="0" documentId="13_ncr:1_{A8908714-D6F0-4F05-AD7E-24B8BEB5F7D5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Tabelle1" sheetId="1" r:id="rId1"/>
    <sheet name="Tabelle3" sheetId="3" r:id="rId2"/>
    <sheet name="Tabelle2" sheetId="2" state="hidden" r:id="rId3"/>
  </sheets>
  <definedNames>
    <definedName name="_xlnm.Print_Area" localSheetId="0">Tabelle1!$A$1:$BB$325</definedName>
    <definedName name="_xlnm.Print_Titles" localSheetId="0">Tabelle1!$1:$3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3" l="1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H299" i="1" l="1"/>
  <c r="D47" i="1" l="1"/>
  <c r="C9" i="3" s="1"/>
  <c r="N47" i="1"/>
  <c r="L44" i="1"/>
  <c r="L8" i="1" l="1"/>
  <c r="AL298" i="1" l="1"/>
  <c r="AY296" i="1"/>
  <c r="T298" i="1"/>
  <c r="AG296" i="1"/>
  <c r="B298" i="1"/>
  <c r="O296" i="1"/>
  <c r="AL262" i="1"/>
  <c r="AY260" i="1"/>
  <c r="T262" i="1"/>
  <c r="AG260" i="1"/>
  <c r="B262" i="1"/>
  <c r="O260" i="1"/>
  <c r="AL226" i="1"/>
  <c r="AY224" i="1"/>
  <c r="T226" i="1"/>
  <c r="AG224" i="1"/>
  <c r="B226" i="1"/>
  <c r="O224" i="1"/>
  <c r="AL190" i="1"/>
  <c r="AY188" i="1"/>
  <c r="T190" i="1"/>
  <c r="AG188" i="1"/>
  <c r="B190" i="1"/>
  <c r="O188" i="1"/>
  <c r="AL154" i="1"/>
  <c r="AY152" i="1"/>
  <c r="T154" i="1"/>
  <c r="AG152" i="1"/>
  <c r="B154" i="1"/>
  <c r="O152" i="1"/>
  <c r="AL118" i="1"/>
  <c r="AY116" i="1"/>
  <c r="T118" i="1"/>
  <c r="AG116" i="1"/>
  <c r="B118" i="1"/>
  <c r="O116" i="1"/>
  <c r="AL82" i="1"/>
  <c r="AY80" i="1"/>
  <c r="T82" i="1"/>
  <c r="AG80" i="1"/>
  <c r="B82" i="1"/>
  <c r="O80" i="1"/>
  <c r="AL46" i="1"/>
  <c r="AY44" i="1"/>
  <c r="B46" i="1"/>
  <c r="O44" i="1"/>
  <c r="AL10" i="1"/>
  <c r="AY8" i="1"/>
  <c r="AG44" i="1"/>
  <c r="T46" i="1"/>
  <c r="AV8" i="1"/>
  <c r="AD8" i="1"/>
  <c r="E64" i="2" l="1"/>
  <c r="E86" i="2" l="1"/>
  <c r="E82" i="2"/>
  <c r="E74" i="2"/>
  <c r="E63" i="2"/>
  <c r="E87" i="2"/>
  <c r="E83" i="2"/>
  <c r="E79" i="2"/>
  <c r="E75" i="2"/>
  <c r="E71" i="2"/>
  <c r="E67" i="2"/>
  <c r="E66" i="2"/>
  <c r="E85" i="2"/>
  <c r="E81" i="2"/>
  <c r="E77" i="2"/>
  <c r="E73" i="2"/>
  <c r="E69" i="2"/>
  <c r="E65" i="2"/>
  <c r="E78" i="2"/>
  <c r="E70" i="2"/>
  <c r="E84" i="2"/>
  <c r="E80" i="2"/>
  <c r="E76" i="2"/>
  <c r="E72" i="2"/>
  <c r="E68" i="2"/>
  <c r="AZ299" i="1"/>
  <c r="AX299" i="1"/>
  <c r="AV299" i="1"/>
  <c r="AT299" i="1"/>
  <c r="AR299" i="1"/>
  <c r="AP299" i="1"/>
  <c r="AN299" i="1"/>
  <c r="AH299" i="1"/>
  <c r="AF299" i="1"/>
  <c r="AD299" i="1"/>
  <c r="AB299" i="1"/>
  <c r="Z299" i="1"/>
  <c r="X299" i="1"/>
  <c r="V299" i="1"/>
  <c r="P299" i="1"/>
  <c r="E30" i="3" s="1"/>
  <c r="N299" i="1"/>
  <c r="L299" i="1"/>
  <c r="J299" i="1"/>
  <c r="F299" i="1"/>
  <c r="D299" i="1"/>
  <c r="C30" i="3" s="1"/>
  <c r="AV296" i="1"/>
  <c r="AD296" i="1"/>
  <c r="L296" i="1"/>
  <c r="AZ263" i="1"/>
  <c r="E29" i="3" s="1"/>
  <c r="AX263" i="1"/>
  <c r="AV263" i="1"/>
  <c r="AT263" i="1"/>
  <c r="AR263" i="1"/>
  <c r="AP263" i="1"/>
  <c r="AN263" i="1"/>
  <c r="C29" i="3" s="1"/>
  <c r="AH263" i="1"/>
  <c r="E28" i="3" s="1"/>
  <c r="AF263" i="1"/>
  <c r="AD263" i="1"/>
  <c r="AB263" i="1"/>
  <c r="Z263" i="1"/>
  <c r="X263" i="1"/>
  <c r="V263" i="1"/>
  <c r="C28" i="3" s="1"/>
  <c r="P263" i="1"/>
  <c r="E27" i="3" s="1"/>
  <c r="N263" i="1"/>
  <c r="L263" i="1"/>
  <c r="J263" i="1"/>
  <c r="H263" i="1"/>
  <c r="F263" i="1"/>
  <c r="D263" i="1"/>
  <c r="C27" i="3" s="1"/>
  <c r="AV260" i="1"/>
  <c r="AD260" i="1"/>
  <c r="L260" i="1"/>
  <c r="AZ227" i="1"/>
  <c r="E26" i="3" s="1"/>
  <c r="AX227" i="1"/>
  <c r="AV227" i="1"/>
  <c r="AT227" i="1"/>
  <c r="AR227" i="1"/>
  <c r="AP227" i="1"/>
  <c r="AN227" i="1"/>
  <c r="C26" i="3" s="1"/>
  <c r="AH227" i="1"/>
  <c r="E25" i="3" s="1"/>
  <c r="AF227" i="1"/>
  <c r="AD227" i="1"/>
  <c r="AB227" i="1"/>
  <c r="Z227" i="1"/>
  <c r="X227" i="1"/>
  <c r="V227" i="1"/>
  <c r="C25" i="3" s="1"/>
  <c r="P227" i="1"/>
  <c r="E24" i="3" s="1"/>
  <c r="N227" i="1"/>
  <c r="L227" i="1"/>
  <c r="J227" i="1"/>
  <c r="H227" i="1"/>
  <c r="F227" i="1"/>
  <c r="D227" i="1"/>
  <c r="C24" i="3" s="1"/>
  <c r="AV224" i="1"/>
  <c r="AD224" i="1"/>
  <c r="L224" i="1"/>
  <c r="AZ191" i="1"/>
  <c r="E23" i="3" s="1"/>
  <c r="AX191" i="1"/>
  <c r="AV191" i="1"/>
  <c r="AT191" i="1"/>
  <c r="AR191" i="1"/>
  <c r="AP191" i="1"/>
  <c r="AN191" i="1"/>
  <c r="C23" i="3" s="1"/>
  <c r="AH191" i="1"/>
  <c r="E22" i="3" s="1"/>
  <c r="AF191" i="1"/>
  <c r="AD191" i="1"/>
  <c r="AB191" i="1"/>
  <c r="Z191" i="1"/>
  <c r="X191" i="1"/>
  <c r="V191" i="1"/>
  <c r="C22" i="3" s="1"/>
  <c r="P191" i="1"/>
  <c r="E21" i="3" s="1"/>
  <c r="N191" i="1"/>
  <c r="L191" i="1"/>
  <c r="J191" i="1"/>
  <c r="H191" i="1"/>
  <c r="F191" i="1"/>
  <c r="D191" i="1"/>
  <c r="C21" i="3" s="1"/>
  <c r="AV188" i="1"/>
  <c r="AD188" i="1"/>
  <c r="L188" i="1"/>
  <c r="AZ155" i="1"/>
  <c r="E20" i="3" s="1"/>
  <c r="AX155" i="1"/>
  <c r="AV155" i="1"/>
  <c r="AT155" i="1"/>
  <c r="AR155" i="1"/>
  <c r="AP155" i="1"/>
  <c r="AN155" i="1"/>
  <c r="C20" i="3" s="1"/>
  <c r="AH155" i="1"/>
  <c r="E19" i="3" s="1"/>
  <c r="AF155" i="1"/>
  <c r="AD155" i="1"/>
  <c r="AB155" i="1"/>
  <c r="Z155" i="1"/>
  <c r="X155" i="1"/>
  <c r="V155" i="1"/>
  <c r="C19" i="3" s="1"/>
  <c r="P155" i="1"/>
  <c r="E18" i="3" s="1"/>
  <c r="N155" i="1"/>
  <c r="L155" i="1"/>
  <c r="J155" i="1"/>
  <c r="H155" i="1"/>
  <c r="F155" i="1"/>
  <c r="D155" i="1"/>
  <c r="C18" i="3" s="1"/>
  <c r="AV152" i="1"/>
  <c r="AD152" i="1"/>
  <c r="L152" i="1"/>
  <c r="AZ119" i="1"/>
  <c r="E17" i="3" s="1"/>
  <c r="AX119" i="1"/>
  <c r="AV119" i="1"/>
  <c r="AT119" i="1"/>
  <c r="AR119" i="1"/>
  <c r="AP119" i="1"/>
  <c r="AN119" i="1"/>
  <c r="C17" i="3" s="1"/>
  <c r="AH119" i="1"/>
  <c r="E16" i="3" s="1"/>
  <c r="AF119" i="1"/>
  <c r="AD119" i="1"/>
  <c r="AB119" i="1"/>
  <c r="Z119" i="1"/>
  <c r="X119" i="1"/>
  <c r="V119" i="1"/>
  <c r="C16" i="3" s="1"/>
  <c r="P119" i="1"/>
  <c r="E15" i="3" s="1"/>
  <c r="N119" i="1"/>
  <c r="L119" i="1"/>
  <c r="J119" i="1"/>
  <c r="H119" i="1"/>
  <c r="F119" i="1"/>
  <c r="D119" i="1"/>
  <c r="C15" i="3" s="1"/>
  <c r="AV116" i="1"/>
  <c r="AD116" i="1"/>
  <c r="L116" i="1"/>
  <c r="AZ83" i="1"/>
  <c r="E14" i="3" s="1"/>
  <c r="AX83" i="1"/>
  <c r="AV83" i="1"/>
  <c r="AT83" i="1"/>
  <c r="AR83" i="1"/>
  <c r="AP83" i="1"/>
  <c r="AN83" i="1"/>
  <c r="C14" i="3" s="1"/>
  <c r="AH83" i="1"/>
  <c r="E13" i="3" s="1"/>
  <c r="AF83" i="1"/>
  <c r="AD83" i="1"/>
  <c r="AB83" i="1"/>
  <c r="Z83" i="1"/>
  <c r="X83" i="1"/>
  <c r="V83" i="1"/>
  <c r="C13" i="3" s="1"/>
  <c r="P83" i="1"/>
  <c r="E12" i="3" s="1"/>
  <c r="N83" i="1"/>
  <c r="L83" i="1"/>
  <c r="J83" i="1"/>
  <c r="H83" i="1"/>
  <c r="F83" i="1"/>
  <c r="D83" i="1"/>
  <c r="C12" i="3" s="1"/>
  <c r="AV80" i="1"/>
  <c r="AD80" i="1"/>
  <c r="L80" i="1"/>
  <c r="AZ47" i="1"/>
  <c r="E11" i="3" s="1"/>
  <c r="AX47" i="1"/>
  <c r="AV47" i="1"/>
  <c r="AT47" i="1"/>
  <c r="AR47" i="1"/>
  <c r="AP47" i="1"/>
  <c r="AN47" i="1"/>
  <c r="C11" i="3" s="1"/>
  <c r="AH47" i="1"/>
  <c r="E10" i="3" s="1"/>
  <c r="AF47" i="1"/>
  <c r="AD47" i="1"/>
  <c r="AB47" i="1"/>
  <c r="Z47" i="1"/>
  <c r="X47" i="1"/>
  <c r="V47" i="1"/>
  <c r="C10" i="3" s="1"/>
  <c r="P47" i="1"/>
  <c r="E9" i="3" s="1"/>
  <c r="L47" i="1"/>
  <c r="J47" i="1"/>
  <c r="H47" i="1"/>
  <c r="F47" i="1"/>
  <c r="AV44" i="1"/>
  <c r="AD44" i="1"/>
  <c r="AZ11" i="1"/>
  <c r="E8" i="3" s="1"/>
  <c r="AX11" i="1"/>
  <c r="AV11" i="1"/>
  <c r="AT11" i="1"/>
  <c r="AR11" i="1"/>
  <c r="AP11" i="1"/>
  <c r="AN11" i="1"/>
  <c r="C8" i="3" s="1"/>
  <c r="E820" i="2" l="1"/>
  <c r="E824" i="2"/>
  <c r="E828" i="2"/>
  <c r="E832" i="2"/>
  <c r="E836" i="2"/>
  <c r="E819" i="2"/>
  <c r="E821" i="2"/>
  <c r="E825" i="2"/>
  <c r="E829" i="2"/>
  <c r="E833" i="2"/>
  <c r="E837" i="2"/>
  <c r="E841" i="2"/>
  <c r="E822" i="2"/>
  <c r="E826" i="2"/>
  <c r="E830" i="2"/>
  <c r="E834" i="2"/>
  <c r="E823" i="2"/>
  <c r="E827" i="2"/>
  <c r="E831" i="2"/>
  <c r="E835" i="2"/>
  <c r="E839" i="2"/>
  <c r="E843" i="2"/>
  <c r="E840" i="2"/>
  <c r="E838" i="2"/>
  <c r="E842" i="2"/>
  <c r="E792" i="2"/>
  <c r="E796" i="2"/>
  <c r="E800" i="2"/>
  <c r="E804" i="2"/>
  <c r="E808" i="2"/>
  <c r="E812" i="2"/>
  <c r="E791" i="2"/>
  <c r="E793" i="2"/>
  <c r="E797" i="2"/>
  <c r="E801" i="2"/>
  <c r="E805" i="2"/>
  <c r="E809" i="2"/>
  <c r="E813" i="2"/>
  <c r="E794" i="2"/>
  <c r="E798" i="2"/>
  <c r="E802" i="2"/>
  <c r="E806" i="2"/>
  <c r="E810" i="2"/>
  <c r="E814" i="2"/>
  <c r="E795" i="2"/>
  <c r="E799" i="2"/>
  <c r="E803" i="2"/>
  <c r="E807" i="2"/>
  <c r="E811" i="2"/>
  <c r="E815" i="2"/>
  <c r="E764" i="2"/>
  <c r="E768" i="2"/>
  <c r="E772" i="2"/>
  <c r="E776" i="2"/>
  <c r="E780" i="2"/>
  <c r="E784" i="2"/>
  <c r="E763" i="2"/>
  <c r="E769" i="2"/>
  <c r="E777" i="2"/>
  <c r="E781" i="2"/>
  <c r="E766" i="2"/>
  <c r="E770" i="2"/>
  <c r="E778" i="2"/>
  <c r="E786" i="2"/>
  <c r="E779" i="2"/>
  <c r="E765" i="2"/>
  <c r="E773" i="2"/>
  <c r="E785" i="2"/>
  <c r="E774" i="2"/>
  <c r="E782" i="2"/>
  <c r="E775" i="2"/>
  <c r="E787" i="2"/>
  <c r="E767" i="2"/>
  <c r="E771" i="2"/>
  <c r="E783" i="2"/>
  <c r="E736" i="2"/>
  <c r="E740" i="2"/>
  <c r="E744" i="2"/>
  <c r="E748" i="2"/>
  <c r="E752" i="2"/>
  <c r="E756" i="2"/>
  <c r="E737" i="2"/>
  <c r="E741" i="2"/>
  <c r="E745" i="2"/>
  <c r="E749" i="2"/>
  <c r="E753" i="2"/>
  <c r="E757" i="2"/>
  <c r="E738" i="2"/>
  <c r="E742" i="2"/>
  <c r="E746" i="2"/>
  <c r="E750" i="2"/>
  <c r="E754" i="2"/>
  <c r="E758" i="2"/>
  <c r="E735" i="2"/>
  <c r="E739" i="2"/>
  <c r="E743" i="2"/>
  <c r="E747" i="2"/>
  <c r="E751" i="2"/>
  <c r="E755" i="2"/>
  <c r="E759" i="2"/>
  <c r="E708" i="2"/>
  <c r="E712" i="2"/>
  <c r="E716" i="2"/>
  <c r="E720" i="2"/>
  <c r="E709" i="2"/>
  <c r="E729" i="2"/>
  <c r="E710" i="2"/>
  <c r="E714" i="2"/>
  <c r="E718" i="2"/>
  <c r="E722" i="2"/>
  <c r="E726" i="2"/>
  <c r="E730" i="2"/>
  <c r="E711" i="2"/>
  <c r="E715" i="2"/>
  <c r="E719" i="2"/>
  <c r="E723" i="2"/>
  <c r="E727" i="2"/>
  <c r="E731" i="2"/>
  <c r="E724" i="2"/>
  <c r="E728" i="2"/>
  <c r="E707" i="2"/>
  <c r="E713" i="2"/>
  <c r="E717" i="2"/>
  <c r="E721" i="2"/>
  <c r="E725" i="2"/>
  <c r="E680" i="2"/>
  <c r="E684" i="2"/>
  <c r="E688" i="2"/>
  <c r="E692" i="2"/>
  <c r="E696" i="2"/>
  <c r="E700" i="2"/>
  <c r="E679" i="2"/>
  <c r="E681" i="2"/>
  <c r="E685" i="2"/>
  <c r="E689" i="2"/>
  <c r="E693" i="2"/>
  <c r="E697" i="2"/>
  <c r="E701" i="2"/>
  <c r="E682" i="2"/>
  <c r="E686" i="2"/>
  <c r="E690" i="2"/>
  <c r="E694" i="2"/>
  <c r="E698" i="2"/>
  <c r="E702" i="2"/>
  <c r="E683" i="2"/>
  <c r="E687" i="2"/>
  <c r="E691" i="2"/>
  <c r="E695" i="2"/>
  <c r="E699" i="2"/>
  <c r="E703" i="2"/>
  <c r="E652" i="2"/>
  <c r="E656" i="2"/>
  <c r="E660" i="2"/>
  <c r="E664" i="2"/>
  <c r="E668" i="2"/>
  <c r="E672" i="2"/>
  <c r="E651" i="2"/>
  <c r="E653" i="2"/>
  <c r="E657" i="2"/>
  <c r="E661" i="2"/>
  <c r="E665" i="2"/>
  <c r="E669" i="2"/>
  <c r="E673" i="2"/>
  <c r="E659" i="2"/>
  <c r="E667" i="2"/>
  <c r="E671" i="2"/>
  <c r="E654" i="2"/>
  <c r="E658" i="2"/>
  <c r="E662" i="2"/>
  <c r="E666" i="2"/>
  <c r="E670" i="2"/>
  <c r="E674" i="2"/>
  <c r="E655" i="2"/>
  <c r="E663" i="2"/>
  <c r="E675" i="2"/>
  <c r="E624" i="2"/>
  <c r="E628" i="2"/>
  <c r="E632" i="2"/>
  <c r="E636" i="2"/>
  <c r="E640" i="2"/>
  <c r="E644" i="2"/>
  <c r="E625" i="2"/>
  <c r="E629" i="2"/>
  <c r="E633" i="2"/>
  <c r="E637" i="2"/>
  <c r="E641" i="2"/>
  <c r="E645" i="2"/>
  <c r="E626" i="2"/>
  <c r="E630" i="2"/>
  <c r="E634" i="2"/>
  <c r="E638" i="2"/>
  <c r="E642" i="2"/>
  <c r="E646" i="2"/>
  <c r="E623" i="2"/>
  <c r="E627" i="2"/>
  <c r="E631" i="2"/>
  <c r="E635" i="2"/>
  <c r="E639" i="2"/>
  <c r="E643" i="2"/>
  <c r="E647" i="2"/>
  <c r="E596" i="2"/>
  <c r="E600" i="2"/>
  <c r="E604" i="2"/>
  <c r="E608" i="2"/>
  <c r="E612" i="2"/>
  <c r="E616" i="2"/>
  <c r="E595" i="2"/>
  <c r="E605" i="2"/>
  <c r="E609" i="2"/>
  <c r="E617" i="2"/>
  <c r="E602" i="2"/>
  <c r="E610" i="2"/>
  <c r="E599" i="2"/>
  <c r="E607" i="2"/>
  <c r="E619" i="2"/>
  <c r="E597" i="2"/>
  <c r="E601" i="2"/>
  <c r="E613" i="2"/>
  <c r="E606" i="2"/>
  <c r="E614" i="2"/>
  <c r="E603" i="2"/>
  <c r="E611" i="2"/>
  <c r="E598" i="2"/>
  <c r="E618" i="2"/>
  <c r="E615" i="2"/>
  <c r="E568" i="2"/>
  <c r="E572" i="2"/>
  <c r="E576" i="2"/>
  <c r="E580" i="2"/>
  <c r="E584" i="2"/>
  <c r="E588" i="2"/>
  <c r="E567" i="2"/>
  <c r="E569" i="2"/>
  <c r="E573" i="2"/>
  <c r="E577" i="2"/>
  <c r="E581" i="2"/>
  <c r="E585" i="2"/>
  <c r="E589" i="2"/>
  <c r="E570" i="2"/>
  <c r="E574" i="2"/>
  <c r="E578" i="2"/>
  <c r="E582" i="2"/>
  <c r="E586" i="2"/>
  <c r="E590" i="2"/>
  <c r="E571" i="2"/>
  <c r="E575" i="2"/>
  <c r="E579" i="2"/>
  <c r="E583" i="2"/>
  <c r="E587" i="2"/>
  <c r="E591" i="2"/>
  <c r="E540" i="2"/>
  <c r="E544" i="2"/>
  <c r="E548" i="2"/>
  <c r="E552" i="2"/>
  <c r="E556" i="2"/>
  <c r="E560" i="2"/>
  <c r="E539" i="2"/>
  <c r="E541" i="2"/>
  <c r="E545" i="2"/>
  <c r="E549" i="2"/>
  <c r="E553" i="2"/>
  <c r="E557" i="2"/>
  <c r="E561" i="2"/>
  <c r="E542" i="2"/>
  <c r="E546" i="2"/>
  <c r="E550" i="2"/>
  <c r="E554" i="2"/>
  <c r="E558" i="2"/>
  <c r="E562" i="2"/>
  <c r="E543" i="2"/>
  <c r="E547" i="2"/>
  <c r="E551" i="2"/>
  <c r="E555" i="2"/>
  <c r="E559" i="2"/>
  <c r="E563" i="2"/>
  <c r="E512" i="2"/>
  <c r="E516" i="2"/>
  <c r="E520" i="2"/>
  <c r="E524" i="2"/>
  <c r="E528" i="2"/>
  <c r="E532" i="2"/>
  <c r="E511" i="2"/>
  <c r="E513" i="2"/>
  <c r="E517" i="2"/>
  <c r="E521" i="2"/>
  <c r="E525" i="2"/>
  <c r="E529" i="2"/>
  <c r="E533" i="2"/>
  <c r="E514" i="2"/>
  <c r="E518" i="2"/>
  <c r="E522" i="2"/>
  <c r="E526" i="2"/>
  <c r="E530" i="2"/>
  <c r="E534" i="2"/>
  <c r="E515" i="2"/>
  <c r="E519" i="2"/>
  <c r="E523" i="2"/>
  <c r="E527" i="2"/>
  <c r="E531" i="2"/>
  <c r="E535" i="2"/>
  <c r="E484" i="2"/>
  <c r="E488" i="2"/>
  <c r="E492" i="2"/>
  <c r="E496" i="2"/>
  <c r="E500" i="2"/>
  <c r="E504" i="2"/>
  <c r="E483" i="2"/>
  <c r="E485" i="2"/>
  <c r="E489" i="2"/>
  <c r="E493" i="2"/>
  <c r="E497" i="2"/>
  <c r="E501" i="2"/>
  <c r="E505" i="2"/>
  <c r="E486" i="2"/>
  <c r="E490" i="2"/>
  <c r="E494" i="2"/>
  <c r="E498" i="2"/>
  <c r="E502" i="2"/>
  <c r="E506" i="2"/>
  <c r="E487" i="2"/>
  <c r="E491" i="2"/>
  <c r="E495" i="2"/>
  <c r="E499" i="2"/>
  <c r="E503" i="2"/>
  <c r="E507" i="2"/>
  <c r="E456" i="2"/>
  <c r="E460" i="2"/>
  <c r="E464" i="2"/>
  <c r="E468" i="2"/>
  <c r="E472" i="2"/>
  <c r="E476" i="2"/>
  <c r="E455" i="2"/>
  <c r="E457" i="2"/>
  <c r="E461" i="2"/>
  <c r="E465" i="2"/>
  <c r="E469" i="2"/>
  <c r="E473" i="2"/>
  <c r="E477" i="2"/>
  <c r="E458" i="2"/>
  <c r="E462" i="2"/>
  <c r="E466" i="2"/>
  <c r="E470" i="2"/>
  <c r="E474" i="2"/>
  <c r="E478" i="2"/>
  <c r="E459" i="2"/>
  <c r="E463" i="2"/>
  <c r="E467" i="2"/>
  <c r="E471" i="2"/>
  <c r="E475" i="2"/>
  <c r="E479" i="2"/>
  <c r="E428" i="2"/>
  <c r="E432" i="2"/>
  <c r="E436" i="2"/>
  <c r="E440" i="2"/>
  <c r="E444" i="2"/>
  <c r="E448" i="2"/>
  <c r="E427" i="2"/>
  <c r="E429" i="2"/>
  <c r="E433" i="2"/>
  <c r="E437" i="2"/>
  <c r="E441" i="2"/>
  <c r="E445" i="2"/>
  <c r="E449" i="2"/>
  <c r="E430" i="2"/>
  <c r="E434" i="2"/>
  <c r="E438" i="2"/>
  <c r="E442" i="2"/>
  <c r="E446" i="2"/>
  <c r="E450" i="2"/>
  <c r="E431" i="2"/>
  <c r="E435" i="2"/>
  <c r="E439" i="2"/>
  <c r="E443" i="2"/>
  <c r="E447" i="2"/>
  <c r="E451" i="2"/>
  <c r="E400" i="2"/>
  <c r="E404" i="2"/>
  <c r="E408" i="2"/>
  <c r="E412" i="2"/>
  <c r="E416" i="2"/>
  <c r="E420" i="2"/>
  <c r="E399" i="2"/>
  <c r="E401" i="2"/>
  <c r="E405" i="2"/>
  <c r="E409" i="2"/>
  <c r="E413" i="2"/>
  <c r="E417" i="2"/>
  <c r="E421" i="2"/>
  <c r="E402" i="2"/>
  <c r="E406" i="2"/>
  <c r="E410" i="2"/>
  <c r="E414" i="2"/>
  <c r="E418" i="2"/>
  <c r="E422" i="2"/>
  <c r="E403" i="2"/>
  <c r="E407" i="2"/>
  <c r="E411" i="2"/>
  <c r="E415" i="2"/>
  <c r="E419" i="2"/>
  <c r="E423" i="2"/>
  <c r="E372" i="2"/>
  <c r="E376" i="2"/>
  <c r="E380" i="2"/>
  <c r="E384" i="2"/>
  <c r="E388" i="2"/>
  <c r="E392" i="2"/>
  <c r="E371" i="2"/>
  <c r="E373" i="2"/>
  <c r="E377" i="2"/>
  <c r="E381" i="2"/>
  <c r="E385" i="2"/>
  <c r="E389" i="2"/>
  <c r="E393" i="2"/>
  <c r="E374" i="2"/>
  <c r="E378" i="2"/>
  <c r="E382" i="2"/>
  <c r="E386" i="2"/>
  <c r="E390" i="2"/>
  <c r="E394" i="2"/>
  <c r="E375" i="2"/>
  <c r="E379" i="2"/>
  <c r="E383" i="2"/>
  <c r="E387" i="2"/>
  <c r="E391" i="2"/>
  <c r="E395" i="2"/>
  <c r="E344" i="2"/>
  <c r="E348" i="2"/>
  <c r="E352" i="2"/>
  <c r="E356" i="2"/>
  <c r="E360" i="2"/>
  <c r="E364" i="2"/>
  <c r="E343" i="2"/>
  <c r="E355" i="2"/>
  <c r="E367" i="2"/>
  <c r="E345" i="2"/>
  <c r="E349" i="2"/>
  <c r="E353" i="2"/>
  <c r="E357" i="2"/>
  <c r="E361" i="2"/>
  <c r="E365" i="2"/>
  <c r="E351" i="2"/>
  <c r="E363" i="2"/>
  <c r="E346" i="2"/>
  <c r="E350" i="2"/>
  <c r="E354" i="2"/>
  <c r="E358" i="2"/>
  <c r="E362" i="2"/>
  <c r="E366" i="2"/>
  <c r="E347" i="2"/>
  <c r="E359" i="2"/>
  <c r="E316" i="2"/>
  <c r="E320" i="2"/>
  <c r="E324" i="2"/>
  <c r="E328" i="2"/>
  <c r="E332" i="2"/>
  <c r="E336" i="2"/>
  <c r="E315" i="2"/>
  <c r="E317" i="2"/>
  <c r="E321" i="2"/>
  <c r="E325" i="2"/>
  <c r="E329" i="2"/>
  <c r="E333" i="2"/>
  <c r="E337" i="2"/>
  <c r="E318" i="2"/>
  <c r="E322" i="2"/>
  <c r="E326" i="2"/>
  <c r="E330" i="2"/>
  <c r="E334" i="2"/>
  <c r="E338" i="2"/>
  <c r="E319" i="2"/>
  <c r="E323" i="2"/>
  <c r="E327" i="2"/>
  <c r="E331" i="2"/>
  <c r="E335" i="2"/>
  <c r="E339" i="2"/>
  <c r="E288" i="2"/>
  <c r="E292" i="2"/>
  <c r="E296" i="2"/>
  <c r="E300" i="2"/>
  <c r="E304" i="2"/>
  <c r="E308" i="2"/>
  <c r="E287" i="2"/>
  <c r="E289" i="2"/>
  <c r="E293" i="2"/>
  <c r="E301" i="2"/>
  <c r="E309" i="2"/>
  <c r="E290" i="2"/>
  <c r="E294" i="2"/>
  <c r="E298" i="2"/>
  <c r="E302" i="2"/>
  <c r="E306" i="2"/>
  <c r="E310" i="2"/>
  <c r="E291" i="2"/>
  <c r="E295" i="2"/>
  <c r="E299" i="2"/>
  <c r="E303" i="2"/>
  <c r="E307" i="2"/>
  <c r="E311" i="2"/>
  <c r="E297" i="2"/>
  <c r="E305" i="2"/>
  <c r="E260" i="2"/>
  <c r="E264" i="2"/>
  <c r="E268" i="2"/>
  <c r="E272" i="2"/>
  <c r="E276" i="2"/>
  <c r="E280" i="2"/>
  <c r="E259" i="2"/>
  <c r="E274" i="2"/>
  <c r="E282" i="2"/>
  <c r="E267" i="2"/>
  <c r="E275" i="2"/>
  <c r="E261" i="2"/>
  <c r="E265" i="2"/>
  <c r="E269" i="2"/>
  <c r="E273" i="2"/>
  <c r="E277" i="2"/>
  <c r="E281" i="2"/>
  <c r="E262" i="2"/>
  <c r="E266" i="2"/>
  <c r="E270" i="2"/>
  <c r="E278" i="2"/>
  <c r="E263" i="2"/>
  <c r="E271" i="2"/>
  <c r="E279" i="2"/>
  <c r="E283" i="2"/>
  <c r="E232" i="2"/>
  <c r="E236" i="2"/>
  <c r="E240" i="2"/>
  <c r="E244" i="2"/>
  <c r="E248" i="2"/>
  <c r="E252" i="2"/>
  <c r="E231" i="2"/>
  <c r="E250" i="2"/>
  <c r="E233" i="2"/>
  <c r="E237" i="2"/>
  <c r="E241" i="2"/>
  <c r="E245" i="2"/>
  <c r="E249" i="2"/>
  <c r="E253" i="2"/>
  <c r="E238" i="2"/>
  <c r="E246" i="2"/>
  <c r="E234" i="2"/>
  <c r="E235" i="2"/>
  <c r="E239" i="2"/>
  <c r="E243" i="2"/>
  <c r="E247" i="2"/>
  <c r="E251" i="2"/>
  <c r="E255" i="2"/>
  <c r="E242" i="2"/>
  <c r="E254" i="2"/>
  <c r="E205" i="2"/>
  <c r="E209" i="2"/>
  <c r="E213" i="2"/>
  <c r="E217" i="2"/>
  <c r="E221" i="2"/>
  <c r="E225" i="2"/>
  <c r="E206" i="2"/>
  <c r="E210" i="2"/>
  <c r="E214" i="2"/>
  <c r="E218" i="2"/>
  <c r="E222" i="2"/>
  <c r="E207" i="2"/>
  <c r="E211" i="2"/>
  <c r="E215" i="2"/>
  <c r="E219" i="2"/>
  <c r="E223" i="2"/>
  <c r="E227" i="2"/>
  <c r="E204" i="2"/>
  <c r="E208" i="2"/>
  <c r="E212" i="2"/>
  <c r="E216" i="2"/>
  <c r="E220" i="2"/>
  <c r="E224" i="2"/>
  <c r="E203" i="2"/>
  <c r="E226" i="2"/>
  <c r="E177" i="2"/>
  <c r="E181" i="2"/>
  <c r="E185" i="2"/>
  <c r="E189" i="2"/>
  <c r="E193" i="2"/>
  <c r="E197" i="2"/>
  <c r="E178" i="2"/>
  <c r="E182" i="2"/>
  <c r="E186" i="2"/>
  <c r="E194" i="2"/>
  <c r="E198" i="2"/>
  <c r="E179" i="2"/>
  <c r="E183" i="2"/>
  <c r="E187" i="2"/>
  <c r="E191" i="2"/>
  <c r="E195" i="2"/>
  <c r="E199" i="2"/>
  <c r="E176" i="2"/>
  <c r="E184" i="2"/>
  <c r="E188" i="2"/>
  <c r="E196" i="2"/>
  <c r="E175" i="2"/>
  <c r="E190" i="2"/>
  <c r="E180" i="2"/>
  <c r="E192" i="2"/>
  <c r="E148" i="2"/>
  <c r="E152" i="2"/>
  <c r="E156" i="2"/>
  <c r="E160" i="2"/>
  <c r="E164" i="2"/>
  <c r="E168" i="2"/>
  <c r="E147" i="2"/>
  <c r="E167" i="2"/>
  <c r="E149" i="2"/>
  <c r="E153" i="2"/>
  <c r="E157" i="2"/>
  <c r="E161" i="2"/>
  <c r="E165" i="2"/>
  <c r="E169" i="2"/>
  <c r="E163" i="2"/>
  <c r="E150" i="2"/>
  <c r="E154" i="2"/>
  <c r="E158" i="2"/>
  <c r="E162" i="2"/>
  <c r="E166" i="2"/>
  <c r="E170" i="2"/>
  <c r="E151" i="2"/>
  <c r="E155" i="2"/>
  <c r="E159" i="2"/>
  <c r="E171" i="2"/>
  <c r="E120" i="2"/>
  <c r="E124" i="2"/>
  <c r="E128" i="2"/>
  <c r="E132" i="2"/>
  <c r="E136" i="2"/>
  <c r="E140" i="2"/>
  <c r="E119" i="2"/>
  <c r="E137" i="2"/>
  <c r="E121" i="2"/>
  <c r="E125" i="2"/>
  <c r="E129" i="2"/>
  <c r="E133" i="2"/>
  <c r="E122" i="2"/>
  <c r="E126" i="2"/>
  <c r="E130" i="2"/>
  <c r="E134" i="2"/>
  <c r="E138" i="2"/>
  <c r="E142" i="2"/>
  <c r="E123" i="2"/>
  <c r="E127" i="2"/>
  <c r="E131" i="2"/>
  <c r="E135" i="2"/>
  <c r="E139" i="2"/>
  <c r="E143" i="2"/>
  <c r="E141" i="2"/>
  <c r="E92" i="2"/>
  <c r="E96" i="2"/>
  <c r="E100" i="2"/>
  <c r="E104" i="2"/>
  <c r="E108" i="2"/>
  <c r="E112" i="2"/>
  <c r="E91" i="2"/>
  <c r="E106" i="2"/>
  <c r="E93" i="2"/>
  <c r="E97" i="2"/>
  <c r="E101" i="2"/>
  <c r="E105" i="2"/>
  <c r="E109" i="2"/>
  <c r="E113" i="2"/>
  <c r="E102" i="2"/>
  <c r="E110" i="2"/>
  <c r="E94" i="2"/>
  <c r="E95" i="2"/>
  <c r="E99" i="2"/>
  <c r="E103" i="2"/>
  <c r="E107" i="2"/>
  <c r="E111" i="2"/>
  <c r="E115" i="2"/>
  <c r="E98" i="2"/>
  <c r="E114" i="2"/>
  <c r="AG8" i="1"/>
  <c r="T10" i="1"/>
  <c r="O8" i="1"/>
  <c r="B10" i="1"/>
  <c r="AH11" i="1" l="1"/>
  <c r="E7" i="3" s="1"/>
  <c r="AF11" i="1"/>
  <c r="AD11" i="1"/>
  <c r="V11" i="1"/>
  <c r="C7" i="3" s="1"/>
  <c r="X11" i="1"/>
  <c r="Z11" i="1"/>
  <c r="P11" i="1"/>
  <c r="E6" i="3" s="1"/>
  <c r="N11" i="1"/>
  <c r="L11" i="1"/>
  <c r="D11" i="1"/>
  <c r="C6" i="3" s="1"/>
  <c r="F11" i="1"/>
  <c r="H11" i="1"/>
  <c r="E14" i="2"/>
  <c r="E25" i="2" l="1"/>
  <c r="E31" i="2"/>
  <c r="E23" i="2"/>
  <c r="E29" i="2"/>
  <c r="E21" i="2"/>
  <c r="E27" i="2"/>
  <c r="E17" i="2"/>
  <c r="E19" i="2"/>
  <c r="E15" i="2"/>
  <c r="E30" i="2"/>
  <c r="E26" i="2"/>
  <c r="E22" i="2"/>
  <c r="E18" i="2"/>
  <c r="E28" i="2"/>
  <c r="E24" i="2"/>
  <c r="E20" i="2"/>
  <c r="E16" i="2"/>
  <c r="E58" i="2"/>
  <c r="E54" i="2"/>
  <c r="E50" i="2"/>
  <c r="E57" i="2"/>
  <c r="E53" i="2"/>
  <c r="E56" i="2"/>
  <c r="E52" i="2"/>
  <c r="E59" i="2"/>
  <c r="E55" i="2"/>
  <c r="E51" i="2"/>
  <c r="E36" i="2"/>
  <c r="E9" i="2"/>
  <c r="E47" i="2"/>
  <c r="E46" i="2"/>
  <c r="E7" i="2"/>
  <c r="E43" i="2"/>
  <c r="E39" i="2"/>
  <c r="E42" i="2"/>
  <c r="E38" i="2"/>
  <c r="E49" i="2"/>
  <c r="E45" i="2"/>
  <c r="E41" i="2"/>
  <c r="E37" i="2"/>
  <c r="E35" i="2"/>
  <c r="E48" i="2"/>
  <c r="E44" i="2"/>
  <c r="E40" i="2"/>
  <c r="E12" i="2"/>
  <c r="E11" i="2"/>
  <c r="E10" i="2"/>
  <c r="E8" i="2"/>
  <c r="E13" i="2"/>
  <c r="AB11" i="1"/>
  <c r="J11" i="1"/>
</calcChain>
</file>

<file path=xl/sharedStrings.xml><?xml version="1.0" encoding="utf-8"?>
<sst xmlns="http://schemas.openxmlformats.org/spreadsheetml/2006/main" count="800" uniqueCount="77">
  <si>
    <t>Toleranzbreite QUALAB</t>
  </si>
  <si>
    <t>Zielwert</t>
  </si>
  <si>
    <t>Standardabweichung</t>
  </si>
  <si>
    <t>Einheit</t>
  </si>
  <si>
    <t>-3s</t>
  </si>
  <si>
    <t>-2s</t>
  </si>
  <si>
    <t>-1s</t>
  </si>
  <si>
    <t>Mw</t>
  </si>
  <si>
    <t>+1s</t>
  </si>
  <si>
    <t>+2s</t>
  </si>
  <si>
    <t>+3s</t>
  </si>
  <si>
    <t>Toleranzbreite Hersteller</t>
  </si>
  <si>
    <t>Test</t>
  </si>
  <si>
    <t>Level</t>
  </si>
  <si>
    <t>Datum/Kürzel</t>
  </si>
  <si>
    <t>Zahlenfolge</t>
  </si>
  <si>
    <t>-3s (rote Linie)</t>
  </si>
  <si>
    <t>-2s (organge linie)</t>
  </si>
  <si>
    <t>-1s (grüne Linie)</t>
  </si>
  <si>
    <t>Zielwert (MW) scharze linie)</t>
  </si>
  <si>
    <t>+1s (grüne linie)</t>
  </si>
  <si>
    <t>+2s (orange linie)</t>
  </si>
  <si>
    <t>+3s (rote linie)</t>
  </si>
  <si>
    <t>Messwerte (rote punkte mit verbindungslinie)</t>
  </si>
  <si>
    <t>LINKS</t>
  </si>
  <si>
    <t>RECHTS</t>
  </si>
  <si>
    <t>Messwerte (rote Punkte mit Verbindungslinie)</t>
  </si>
  <si>
    <t>1 1</t>
  </si>
  <si>
    <t>1 2</t>
  </si>
  <si>
    <t>1 3</t>
  </si>
  <si>
    <t>2 1</t>
  </si>
  <si>
    <t>GOT</t>
  </si>
  <si>
    <t>AMYL</t>
  </si>
  <si>
    <t>BUN</t>
  </si>
  <si>
    <t>TCHO</t>
  </si>
  <si>
    <t>ALP</t>
  </si>
  <si>
    <t>GPT</t>
  </si>
  <si>
    <t>U/l</t>
  </si>
  <si>
    <t>mmol/l</t>
  </si>
  <si>
    <t>CA</t>
  </si>
  <si>
    <t>MG</t>
  </si>
  <si>
    <t>CPK</t>
  </si>
  <si>
    <t>CRE</t>
  </si>
  <si>
    <t>GGT</t>
  </si>
  <si>
    <t>GLU</t>
  </si>
  <si>
    <t>umol/l</t>
  </si>
  <si>
    <t>K</t>
  </si>
  <si>
    <t>NA</t>
  </si>
  <si>
    <t>CL</t>
  </si>
  <si>
    <t>TG</t>
  </si>
  <si>
    <t>LDH</t>
  </si>
  <si>
    <t>UA</t>
  </si>
  <si>
    <t>ALB</t>
  </si>
  <si>
    <t>TP</t>
  </si>
  <si>
    <t>g/l</t>
  </si>
  <si>
    <t>TBIL</t>
  </si>
  <si>
    <t>PHOS</t>
  </si>
  <si>
    <t>IP</t>
  </si>
  <si>
    <t>DBIL</t>
  </si>
  <si>
    <t>LIP</t>
  </si>
  <si>
    <t>HDL</t>
  </si>
  <si>
    <t>Resultat</t>
  </si>
  <si>
    <t>Verfall: 31.03.2024</t>
  </si>
  <si>
    <t>Parameter</t>
  </si>
  <si>
    <t>Toleranzbereich</t>
  </si>
  <si>
    <t>-</t>
  </si>
  <si>
    <t>Cl</t>
  </si>
  <si>
    <t>PHOS IP</t>
  </si>
  <si>
    <t>Fuji Dri-Chem</t>
  </si>
  <si>
    <t>BioRad Multiqual</t>
  </si>
  <si>
    <t>Lot 45912</t>
  </si>
  <si>
    <t xml:space="preserve">Gerät:                        </t>
  </si>
  <si>
    <t xml:space="preserve"> FUJIFILM DRI-CHEM       </t>
  </si>
  <si>
    <t xml:space="preserve">Kontrolle: </t>
  </si>
  <si>
    <t>Bio-Rad Multiqual</t>
  </si>
  <si>
    <t xml:space="preserve">Lot: </t>
  </si>
  <si>
    <t xml:space="preserve">Verfall: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</si>
</sst>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7"/>
      <color rgb="FFFF0000"/>
      <name val="Arial"/>
      <family val="2"/>
    </font>
    <font>
      <i/>
      <sz val="18"/>
      <name val="Arial"/>
      <family val="2"/>
    </font>
    <font>
      <b/>
      <sz val="24"/>
      <name val="Arial"/>
      <family val="2"/>
    </font>
    <font>
      <i/>
      <sz val="20"/>
      <name val="Arial"/>
      <family val="2"/>
    </font>
    <font>
      <b/>
      <i/>
      <sz val="8"/>
      <name val="Arial"/>
      <family val="2"/>
    </font>
    <font>
      <b/>
      <sz val="30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Border="1"/>
    <xf numFmtId="49" fontId="0" fillId="0" borderId="0" xfId="0" applyNumberFormat="1" applyBorder="1"/>
    <xf numFmtId="49" fontId="0" fillId="0" borderId="32" xfId="0" applyNumberFormat="1" applyBorder="1"/>
    <xf numFmtId="0" fontId="0" fillId="0" borderId="32" xfId="0" applyBorder="1"/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9" xfId="0" applyNumberFormat="1" applyBorder="1"/>
    <xf numFmtId="49" fontId="0" fillId="0" borderId="30" xfId="0" applyNumberFormat="1" applyBorder="1"/>
    <xf numFmtId="0" fontId="1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14" fontId="16" fillId="0" borderId="0" xfId="0" applyNumberFormat="1" applyFont="1" applyAlignment="1" applyProtection="1">
      <alignment vertical="center"/>
      <protection locked="0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4" fontId="0" fillId="0" borderId="11" xfId="0" applyNumberFormat="1" applyBorder="1" applyAlignment="1" applyProtection="1">
      <alignment vertical="center"/>
      <protection locked="0"/>
    </xf>
    <xf numFmtId="14" fontId="0" fillId="0" borderId="16" xfId="0" applyNumberForma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23" fillId="4" borderId="36" xfId="0" applyFont="1" applyFill="1" applyBorder="1" applyAlignment="1" applyProtection="1">
      <alignment vertical="center"/>
      <protection hidden="1"/>
    </xf>
    <xf numFmtId="0" fontId="23" fillId="5" borderId="36" xfId="0" applyFont="1" applyFill="1" applyBorder="1" applyAlignment="1" applyProtection="1">
      <alignment vertical="center"/>
      <protection hidden="1"/>
    </xf>
    <xf numFmtId="0" fontId="23" fillId="6" borderId="28" xfId="0" applyFont="1" applyFill="1" applyBorder="1" applyAlignment="1" applyProtection="1">
      <alignment vertical="center"/>
      <protection hidden="1"/>
    </xf>
    <xf numFmtId="0" fontId="23" fillId="6" borderId="29" xfId="0" applyFont="1" applyFill="1" applyBorder="1" applyAlignment="1" applyProtection="1">
      <alignment vertical="center"/>
      <protection hidden="1"/>
    </xf>
    <xf numFmtId="0" fontId="23" fillId="6" borderId="30" xfId="0" applyFont="1" applyFill="1" applyBorder="1" applyAlignment="1" applyProtection="1">
      <alignment vertical="center"/>
      <protection hidden="1"/>
    </xf>
    <xf numFmtId="0" fontId="23" fillId="5" borderId="30" xfId="0" applyFont="1" applyFill="1" applyBorder="1" applyAlignment="1" applyProtection="1">
      <alignment vertical="center"/>
      <protection hidden="1"/>
    </xf>
    <xf numFmtId="0" fontId="24" fillId="0" borderId="37" xfId="0" applyFont="1" applyBorder="1" applyAlignment="1" applyProtection="1">
      <alignment horizontal="left"/>
      <protection hidden="1"/>
    </xf>
    <xf numFmtId="1" fontId="24" fillId="0" borderId="37" xfId="0" applyNumberFormat="1" applyFont="1" applyBorder="1" applyAlignment="1" applyProtection="1">
      <alignment horizontal="center"/>
      <protection hidden="1"/>
    </xf>
    <xf numFmtId="1" fontId="24" fillId="0" borderId="38" xfId="0" applyNumberFormat="1" applyFont="1" applyBorder="1" applyAlignment="1" applyProtection="1">
      <alignment horizontal="right"/>
      <protection hidden="1"/>
    </xf>
    <xf numFmtId="0" fontId="24" fillId="0" borderId="39" xfId="0" applyFont="1" applyBorder="1" applyAlignment="1" applyProtection="1">
      <alignment horizontal="center"/>
      <protection hidden="1"/>
    </xf>
    <xf numFmtId="1" fontId="24" fillId="0" borderId="40" xfId="0" applyNumberFormat="1" applyFont="1" applyBorder="1" applyAlignment="1" applyProtection="1">
      <alignment horizontal="left"/>
      <protection hidden="1"/>
    </xf>
    <xf numFmtId="2" fontId="24" fillId="0" borderId="37" xfId="0" applyNumberFormat="1" applyFont="1" applyBorder="1" applyAlignment="1" applyProtection="1">
      <alignment horizontal="center"/>
      <protection hidden="1"/>
    </xf>
    <xf numFmtId="2" fontId="24" fillId="0" borderId="38" xfId="0" applyNumberFormat="1" applyFont="1" applyBorder="1" applyAlignment="1" applyProtection="1">
      <alignment horizontal="right"/>
      <protection hidden="1"/>
    </xf>
    <xf numFmtId="2" fontId="24" fillId="0" borderId="40" xfId="0" applyNumberFormat="1" applyFont="1" applyBorder="1" applyAlignment="1" applyProtection="1">
      <alignment horizontal="left"/>
      <protection hidden="1"/>
    </xf>
    <xf numFmtId="0" fontId="24" fillId="0" borderId="36" xfId="0" applyFont="1" applyBorder="1" applyAlignment="1" applyProtection="1">
      <alignment horizontal="left"/>
      <protection hidden="1"/>
    </xf>
    <xf numFmtId="1" fontId="24" fillId="0" borderId="36" xfId="0" applyNumberFormat="1" applyFont="1" applyBorder="1" applyAlignment="1" applyProtection="1">
      <alignment horizontal="center"/>
      <protection hidden="1"/>
    </xf>
    <xf numFmtId="1" fontId="24" fillId="0" borderId="28" xfId="0" applyNumberFormat="1" applyFont="1" applyBorder="1" applyAlignment="1" applyProtection="1">
      <alignment horizontal="right"/>
      <protection hidden="1"/>
    </xf>
    <xf numFmtId="0" fontId="24" fillId="0" borderId="29" xfId="0" applyFont="1" applyBorder="1" applyAlignment="1" applyProtection="1">
      <alignment horizontal="center"/>
      <protection hidden="1"/>
    </xf>
    <xf numFmtId="1" fontId="24" fillId="0" borderId="30" xfId="0" applyNumberFormat="1" applyFont="1" applyBorder="1" applyAlignment="1" applyProtection="1">
      <alignment horizontal="left"/>
      <protection hidden="1"/>
    </xf>
    <xf numFmtId="0" fontId="24" fillId="0" borderId="40" xfId="0" applyFont="1" applyBorder="1" applyAlignment="1" applyProtection="1">
      <alignment horizontal="left"/>
      <protection hidden="1"/>
    </xf>
    <xf numFmtId="0" fontId="24" fillId="0" borderId="40" xfId="0" applyFont="1" applyBorder="1" applyProtection="1">
      <protection hidden="1"/>
    </xf>
    <xf numFmtId="164" fontId="24" fillId="0" borderId="28" xfId="0" applyNumberFormat="1" applyFont="1" applyBorder="1" applyAlignment="1" applyProtection="1">
      <alignment horizontal="right"/>
      <protection hidden="1"/>
    </xf>
    <xf numFmtId="164" fontId="24" fillId="0" borderId="30" xfId="0" applyNumberFormat="1" applyFont="1" applyBorder="1" applyAlignment="1" applyProtection="1">
      <alignment horizontal="left"/>
      <protection hidden="1"/>
    </xf>
    <xf numFmtId="0" fontId="24" fillId="0" borderId="30" xfId="0" applyFont="1" applyBorder="1" applyProtection="1">
      <protection hidden="1"/>
    </xf>
    <xf numFmtId="164" fontId="24" fillId="0" borderId="37" xfId="0" applyNumberFormat="1" applyFont="1" applyBorder="1" applyAlignment="1" applyProtection="1">
      <alignment horizontal="center"/>
      <protection hidden="1"/>
    </xf>
    <xf numFmtId="164" fontId="24" fillId="0" borderId="38" xfId="0" applyNumberFormat="1" applyFont="1" applyBorder="1" applyAlignment="1" applyProtection="1">
      <alignment horizontal="right"/>
      <protection hidden="1"/>
    </xf>
    <xf numFmtId="164" fontId="24" fillId="0" borderId="40" xfId="0" applyNumberFormat="1" applyFont="1" applyBorder="1" applyAlignment="1" applyProtection="1">
      <alignment horizontal="left"/>
      <protection hidden="1"/>
    </xf>
    <xf numFmtId="2" fontId="24" fillId="0" borderId="38" xfId="0" applyNumberFormat="1" applyFont="1" applyBorder="1" applyAlignment="1" applyProtection="1">
      <alignment horizontal="center"/>
      <protection hidden="1"/>
    </xf>
    <xf numFmtId="1" fontId="24" fillId="0" borderId="38" xfId="0" applyNumberFormat="1" applyFont="1" applyBorder="1" applyAlignment="1" applyProtection="1">
      <alignment horizontal="center"/>
      <protection hidden="1"/>
    </xf>
    <xf numFmtId="2" fontId="24" fillId="0" borderId="39" xfId="0" applyNumberFormat="1" applyFont="1" applyBorder="1" applyAlignment="1" applyProtection="1">
      <alignment horizontal="right"/>
      <protection hidden="1"/>
    </xf>
    <xf numFmtId="2" fontId="24" fillId="0" borderId="39" xfId="0" applyNumberFormat="1" applyFont="1" applyBorder="1" applyAlignment="1" applyProtection="1">
      <alignment horizontal="left"/>
      <protection hidden="1"/>
    </xf>
    <xf numFmtId="0" fontId="24" fillId="0" borderId="37" xfId="0" applyFont="1" applyBorder="1" applyProtection="1">
      <protection hidden="1"/>
    </xf>
    <xf numFmtId="1" fontId="24" fillId="0" borderId="39" xfId="0" applyNumberFormat="1" applyFont="1" applyBorder="1" applyAlignment="1" applyProtection="1">
      <alignment horizontal="right"/>
      <protection hidden="1"/>
    </xf>
    <xf numFmtId="1" fontId="24" fillId="0" borderId="39" xfId="0" applyNumberFormat="1" applyFont="1" applyBorder="1" applyAlignment="1" applyProtection="1">
      <alignment horizontal="left"/>
      <protection hidden="1"/>
    </xf>
    <xf numFmtId="1" fontId="24" fillId="0" borderId="38" xfId="0" applyNumberFormat="1" applyFont="1" applyBorder="1" applyProtection="1">
      <protection hidden="1"/>
    </xf>
    <xf numFmtId="164" fontId="24" fillId="0" borderId="36" xfId="0" applyNumberFormat="1" applyFont="1" applyBorder="1" applyAlignment="1" applyProtection="1">
      <alignment horizontal="center"/>
      <protection hidden="1"/>
    </xf>
    <xf numFmtId="0" fontId="9" fillId="0" borderId="0" xfId="0" applyFont="1"/>
    <xf numFmtId="0" fontId="23" fillId="0" borderId="0" xfId="0" applyFont="1"/>
    <xf numFmtId="0" fontId="25" fillId="0" borderId="0" xfId="0" applyFont="1"/>
    <xf numFmtId="0" fontId="24" fillId="0" borderId="0" xfId="0" applyFont="1"/>
    <xf numFmtId="0" fontId="23" fillId="0" borderId="0" xfId="0" applyFont="1" applyAlignment="1">
      <alignment horizontal="right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2" fontId="2" fillId="0" borderId="23" xfId="0" applyNumberFormat="1" applyFont="1" applyBorder="1" applyAlignment="1" applyProtection="1">
      <alignment horizontal="center" vertical="center"/>
    </xf>
    <xf numFmtId="2" fontId="2" fillId="0" borderId="24" xfId="0" applyNumberFormat="1" applyFont="1" applyBorder="1" applyAlignment="1" applyProtection="1">
      <alignment horizontal="center" vertical="center"/>
    </xf>
    <xf numFmtId="2" fontId="2" fillId="0" borderId="23" xfId="0" quotePrefix="1" applyNumberFormat="1" applyFont="1" applyBorder="1" applyAlignment="1" applyProtection="1">
      <alignment horizontal="center" vertical="center"/>
    </xf>
    <xf numFmtId="1" fontId="2" fillId="0" borderId="23" xfId="0" quotePrefix="1" applyNumberFormat="1" applyFont="1" applyBorder="1" applyAlignment="1" applyProtection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</xf>
    <xf numFmtId="1" fontId="2" fillId="0" borderId="23" xfId="0" applyNumberFormat="1" applyFont="1" applyBorder="1" applyAlignment="1" applyProtection="1">
      <alignment horizontal="center" vertical="center"/>
    </xf>
    <xf numFmtId="0" fontId="2" fillId="0" borderId="25" xfId="0" quotePrefix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quotePrefix="1" applyFont="1" applyBorder="1" applyAlignment="1" applyProtection="1">
      <alignment horizontal="center" vertical="center"/>
    </xf>
    <xf numFmtId="0" fontId="2" fillId="0" borderId="26" xfId="0" quotePrefix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1" fillId="0" borderId="2" xfId="0" quotePrefix="1" applyFont="1" applyBorder="1" applyAlignment="1" applyProtection="1">
      <alignment horizontal="center" vertical="center"/>
    </xf>
    <xf numFmtId="0" fontId="21" fillId="0" borderId="22" xfId="0" quotePrefix="1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left" vertical="center"/>
    </xf>
    <xf numFmtId="1" fontId="21" fillId="0" borderId="43" xfId="0" applyNumberFormat="1" applyFont="1" applyBorder="1" applyAlignment="1" applyProtection="1">
      <alignment horizontal="right" vertical="center"/>
    </xf>
    <xf numFmtId="1" fontId="21" fillId="0" borderId="2" xfId="0" applyNumberFormat="1" applyFont="1" applyBorder="1" applyAlignment="1" applyProtection="1">
      <alignment horizontal="right" vertical="center"/>
    </xf>
    <xf numFmtId="1" fontId="21" fillId="0" borderId="42" xfId="0" applyNumberFormat="1" applyFont="1" applyBorder="1" applyAlignment="1" applyProtection="1">
      <alignment horizontal="right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1" xfId="0" applyFont="1" applyFill="1" applyBorder="1" applyAlignment="1" applyProtection="1">
      <alignment horizontal="center" vertical="center"/>
    </xf>
    <xf numFmtId="2" fontId="21" fillId="0" borderId="43" xfId="0" applyNumberFormat="1" applyFont="1" applyBorder="1" applyAlignment="1" applyProtection="1">
      <alignment horizontal="right" vertical="center"/>
    </xf>
    <xf numFmtId="2" fontId="21" fillId="0" borderId="2" xfId="0" applyNumberFormat="1" applyFont="1" applyBorder="1" applyAlignment="1" applyProtection="1">
      <alignment horizontal="right" vertical="center"/>
    </xf>
    <xf numFmtId="2" fontId="21" fillId="0" borderId="42" xfId="0" applyNumberFormat="1" applyFont="1" applyBorder="1" applyAlignment="1" applyProtection="1">
      <alignment horizontal="right" vertical="center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9" fontId="21" fillId="0" borderId="2" xfId="1" applyFont="1" applyBorder="1" applyAlignment="1" applyProtection="1">
      <alignment horizontal="right" vertical="center"/>
    </xf>
    <xf numFmtId="9" fontId="21" fillId="0" borderId="22" xfId="1" applyFont="1" applyBorder="1" applyAlignment="1" applyProtection="1">
      <alignment horizontal="right" vertical="center"/>
    </xf>
    <xf numFmtId="9" fontId="21" fillId="0" borderId="2" xfId="1" applyNumberFormat="1" applyFont="1" applyBorder="1" applyAlignment="1" applyProtection="1">
      <alignment horizontal="right" vertical="center"/>
    </xf>
    <xf numFmtId="9" fontId="21" fillId="0" borderId="22" xfId="1" applyNumberFormat="1" applyFont="1" applyBorder="1" applyAlignment="1" applyProtection="1">
      <alignment horizontal="right" vertical="center"/>
    </xf>
    <xf numFmtId="1" fontId="21" fillId="0" borderId="43" xfId="0" quotePrefix="1" applyNumberFormat="1" applyFont="1" applyBorder="1" applyAlignment="1" applyProtection="1">
      <alignment horizontal="right" vertical="center"/>
    </xf>
    <xf numFmtId="1" fontId="21" fillId="0" borderId="2" xfId="0" quotePrefix="1" applyNumberFormat="1" applyFont="1" applyBorder="1" applyAlignment="1" applyProtection="1">
      <alignment horizontal="right" vertical="center"/>
    </xf>
    <xf numFmtId="1" fontId="21" fillId="0" borderId="42" xfId="0" quotePrefix="1" applyNumberFormat="1" applyFont="1" applyBorder="1" applyAlignment="1" applyProtection="1">
      <alignment horizontal="right" vertical="center"/>
    </xf>
    <xf numFmtId="164" fontId="2" fillId="0" borderId="23" xfId="0" applyNumberFormat="1" applyFont="1" applyBorder="1" applyAlignment="1" applyProtection="1">
      <alignment horizontal="center" vertical="center"/>
    </xf>
    <xf numFmtId="164" fontId="2" fillId="0" borderId="24" xfId="0" applyNumberFormat="1" applyFont="1" applyBorder="1" applyAlignment="1" applyProtection="1">
      <alignment horizontal="center" vertical="center"/>
    </xf>
    <xf numFmtId="2" fontId="21" fillId="0" borderId="43" xfId="0" quotePrefix="1" applyNumberFormat="1" applyFont="1" applyBorder="1" applyAlignment="1" applyProtection="1">
      <alignment horizontal="right" vertical="center"/>
    </xf>
    <xf numFmtId="2" fontId="21" fillId="0" borderId="2" xfId="0" quotePrefix="1" applyNumberFormat="1" applyFont="1" applyBorder="1" applyAlignment="1" applyProtection="1">
      <alignment horizontal="right" vertical="center"/>
    </xf>
    <xf numFmtId="2" fontId="21" fillId="0" borderId="42" xfId="0" quotePrefix="1" applyNumberFormat="1" applyFont="1" applyBorder="1" applyAlignment="1" applyProtection="1">
      <alignment horizontal="right" vertical="center"/>
    </xf>
    <xf numFmtId="164" fontId="21" fillId="0" borderId="43" xfId="0" applyNumberFormat="1" applyFont="1" applyBorder="1" applyAlignment="1" applyProtection="1">
      <alignment horizontal="right" vertical="center"/>
    </xf>
    <xf numFmtId="164" fontId="21" fillId="0" borderId="2" xfId="0" applyNumberFormat="1" applyFont="1" applyBorder="1" applyAlignment="1" applyProtection="1">
      <alignment horizontal="right" vertical="center"/>
    </xf>
    <xf numFmtId="164" fontId="21" fillId="0" borderId="42" xfId="0" applyNumberFormat="1" applyFont="1" applyBorder="1" applyAlignment="1" applyProtection="1">
      <alignment horizontal="right" vertical="center"/>
    </xf>
    <xf numFmtId="164" fontId="2" fillId="0" borderId="23" xfId="0" quotePrefix="1" applyNumberFormat="1" applyFont="1" applyBorder="1" applyAlignment="1" applyProtection="1">
      <alignment horizontal="center" vertical="center"/>
    </xf>
    <xf numFmtId="1" fontId="2" fillId="0" borderId="24" xfId="0" quotePrefix="1" applyNumberFormat="1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left" vertical="center"/>
    </xf>
    <xf numFmtId="9" fontId="21" fillId="0" borderId="2" xfId="0" applyNumberFormat="1" applyFont="1" applyBorder="1" applyAlignment="1" applyProtection="1">
      <alignment horizontal="right" vertical="center"/>
    </xf>
    <xf numFmtId="9" fontId="21" fillId="0" borderId="22" xfId="0" applyNumberFormat="1" applyFont="1" applyBorder="1" applyAlignment="1" applyProtection="1">
      <alignment horizontal="right" vertical="center"/>
    </xf>
    <xf numFmtId="0" fontId="21" fillId="0" borderId="42" xfId="0" applyFont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18" fillId="2" borderId="0" xfId="0" applyNumberFormat="1" applyFont="1" applyFill="1" applyAlignment="1" applyProtection="1">
      <alignment horizontal="center" vertical="center"/>
    </xf>
    <xf numFmtId="14" fontId="18" fillId="2" borderId="0" xfId="0" applyNumberFormat="1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2" fontId="2" fillId="0" borderId="24" xfId="0" quotePrefix="1" applyNumberFormat="1" applyFont="1" applyBorder="1" applyAlignment="1" applyProtection="1">
      <alignment horizontal="center" vertical="center"/>
    </xf>
    <xf numFmtId="164" fontId="21" fillId="0" borderId="43" xfId="0" quotePrefix="1" applyNumberFormat="1" applyFont="1" applyBorder="1" applyAlignment="1" applyProtection="1">
      <alignment horizontal="right" vertical="center"/>
    </xf>
    <xf numFmtId="164" fontId="21" fillId="0" borderId="2" xfId="0" quotePrefix="1" applyNumberFormat="1" applyFont="1" applyBorder="1" applyAlignment="1" applyProtection="1">
      <alignment horizontal="right" vertical="center"/>
    </xf>
    <xf numFmtId="164" fontId="21" fillId="0" borderId="42" xfId="0" quotePrefix="1" applyNumberFormat="1" applyFont="1" applyBorder="1" applyAlignment="1" applyProtection="1">
      <alignment horizontal="right" vertical="center"/>
    </xf>
    <xf numFmtId="165" fontId="21" fillId="0" borderId="43" xfId="0" quotePrefix="1" applyNumberFormat="1" applyFont="1" applyBorder="1" applyAlignment="1" applyProtection="1">
      <alignment horizontal="right" vertical="center"/>
    </xf>
    <xf numFmtId="165" fontId="21" fillId="0" borderId="2" xfId="0" quotePrefix="1" applyNumberFormat="1" applyFont="1" applyBorder="1" applyAlignment="1" applyProtection="1">
      <alignment horizontal="right" vertical="center"/>
    </xf>
    <xf numFmtId="165" fontId="21" fillId="0" borderId="42" xfId="0" quotePrefix="1" applyNumberFormat="1" applyFont="1" applyBorder="1" applyAlignment="1" applyProtection="1">
      <alignment horizontal="right" vertical="center"/>
    </xf>
    <xf numFmtId="0" fontId="21" fillId="0" borderId="1" xfId="0" applyFont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13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391764772191629E-2"/>
          <c:y val="1.6770525196678394E-2"/>
          <c:w val="0.98329971305188513"/>
          <c:h val="0.98322942088379306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6B-40E9-91B3-66FC1A04335F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6B-40E9-91B3-66FC1A04335F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6B-40E9-91B3-66FC1A04335F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6B-40E9-91B3-66FC1A04335F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6B-40E9-91B3-66FC1A04335F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6B-40E9-91B3-66FC1A04335F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56B-40E9-91B3-66FC1A04335F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Tabelle2!$E$7:$E$31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6B-40E9-91B3-66FC1A043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627648"/>
        <c:axId val="151642112"/>
      </c:scatterChart>
      <c:valAx>
        <c:axId val="15162764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51642112"/>
        <c:crossesAt val="0"/>
        <c:crossBetween val="midCat"/>
        <c:majorUnit val="1"/>
      </c:valAx>
      <c:valAx>
        <c:axId val="15164211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516276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1.6770525196678394E-2"/>
          <c:w val="0.99241841593970292"/>
          <c:h val="0.98322943334858093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33-48D1-98AB-B5E8409C7EF7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33-48D1-98AB-B5E8409C7EF7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33-48D1-98AB-B5E8409C7EF7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33-48D1-98AB-B5E8409C7EF7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33-48D1-98AB-B5E8409C7EF7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033-48D1-98AB-B5E8409C7EF7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033-48D1-98AB-B5E8409C7EF7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Tabelle2!$E$259:$E$283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Tabelle2!$D$259:$D$283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033-48D1-98AB-B5E8409C7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44864"/>
        <c:axId val="193046784"/>
      </c:scatterChart>
      <c:valAx>
        <c:axId val="19304486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046784"/>
        <c:crossesAt val="0"/>
        <c:crossBetween val="midCat"/>
        <c:majorUnit val="1"/>
      </c:valAx>
      <c:valAx>
        <c:axId val="19304678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04486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241841593970292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68-44EF-BCEE-3A2E7D479C6C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68-44EF-BCEE-3A2E7D479C6C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68-44EF-BCEE-3A2E7D479C6C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68-44EF-BCEE-3A2E7D479C6C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368-44EF-BCEE-3A2E7D479C6C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368-44EF-BCEE-3A2E7D479C6C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368-44EF-BCEE-3A2E7D479C6C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Tabelle2!$E$287:$E$311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Tabelle2!$D$287:$D$311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368-44EF-BCEE-3A2E7D479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079936"/>
        <c:axId val="193094400"/>
      </c:scatterChart>
      <c:valAx>
        <c:axId val="19307993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094400"/>
        <c:crossesAt val="0"/>
        <c:crossBetween val="midCat"/>
        <c:majorUnit val="1"/>
      </c:valAx>
      <c:valAx>
        <c:axId val="19309440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0799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58024701426045E-3"/>
          <c:y val="1.6770525196678394E-2"/>
          <c:w val="0.98776594028414477"/>
          <c:h val="0.98322950928299879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90-4CBE-BD84-B7A27C43D27E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90-4CBE-BD84-B7A27C43D27E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90-4CBE-BD84-B7A27C43D27E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90-4CBE-BD84-B7A27C43D27E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990-4CBE-BD84-B7A27C43D27E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990-4CBE-BD84-B7A27C43D27E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990-4CBE-BD84-B7A27C43D27E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Tabelle2!$E$315:$E$339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Tabelle2!$D$315:$D$339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990-4CBE-BD84-B7A27C43D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31648"/>
        <c:axId val="193133568"/>
      </c:scatterChart>
      <c:valAx>
        <c:axId val="19313164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133568"/>
        <c:crossesAt val="0"/>
        <c:crossBetween val="midCat"/>
        <c:majorUnit val="1"/>
      </c:valAx>
      <c:valAx>
        <c:axId val="193133568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1316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24962648483695E-3"/>
          <c:y val="0"/>
          <c:w val="0.99241841593970292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91-47DE-9915-19DF4B869ED2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91-47DE-9915-19DF4B869ED2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591-47DE-9915-19DF4B869ED2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591-47DE-9915-19DF4B869ED2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591-47DE-9915-19DF4B869ED2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591-47DE-9915-19DF4B869ED2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591-47DE-9915-19DF4B869ED2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Tabelle2!$E$343:$E$367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Tabelle2!$D$343:$D$367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591-47DE-9915-19DF4B869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715584"/>
        <c:axId val="193803776"/>
      </c:scatterChart>
      <c:valAx>
        <c:axId val="19371558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803776"/>
        <c:crossesAt val="0"/>
        <c:crossBetween val="midCat"/>
        <c:majorUnit val="1"/>
      </c:valAx>
      <c:valAx>
        <c:axId val="19380377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7155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414646965780424E-2"/>
          <c:y val="3.4196353834149103E-2"/>
          <c:w val="0.97425739568629233"/>
          <c:h val="0.96190366744697464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44-4B0C-BE28-36D68C4EE2F5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44-4B0C-BE28-36D68C4EE2F5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44-4B0C-BE28-36D68C4EE2F5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44-4B0C-BE28-36D68C4EE2F5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B44-4B0C-BE28-36D68C4EE2F5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B44-4B0C-BE28-36D68C4EE2F5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B44-4B0C-BE28-36D68C4EE2F5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Tabelle2!$E$371:$E$395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Tabelle2!$D$371:$D$395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B44-4B0C-BE28-36D68C4EE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64448"/>
        <c:axId val="193866368"/>
      </c:scatterChart>
      <c:valAx>
        <c:axId val="19386444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866368"/>
        <c:crossesAt val="0"/>
        <c:crossBetween val="midCat"/>
        <c:majorUnit val="1"/>
      </c:valAx>
      <c:valAx>
        <c:axId val="193866368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86444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2458778740599E-3"/>
          <c:y val="1.9609255257944751E-2"/>
          <c:w val="0.99241840025894124"/>
          <c:h val="0.97932975864394645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2E-451F-BFFA-B94CF7CBF552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2E-451F-BFFA-B94CF7CBF552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22E-451F-BFFA-B94CF7CBF552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22E-451F-BFFA-B94CF7CBF552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22E-451F-BFFA-B94CF7CBF552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22E-451F-BFFA-B94CF7CBF552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22E-451F-BFFA-B94CF7CBF552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Tabelle2!$E$399:$E$423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Tabelle2!$D$399:$D$423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22E-451F-BFFA-B94CF7CBF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907712"/>
        <c:axId val="193913984"/>
      </c:scatterChart>
      <c:valAx>
        <c:axId val="19390771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913984"/>
        <c:crossesAt val="0"/>
        <c:crossBetween val="midCat"/>
        <c:majorUnit val="1"/>
      </c:valAx>
      <c:valAx>
        <c:axId val="19391398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907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1.1123255363085467E-2"/>
          <c:w val="0.99241841593970292"/>
          <c:h val="0.98887673776247753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27-490F-99C0-52344DC6F94D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27-490F-99C0-52344DC6F94D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27-490F-99C0-52344DC6F94D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E27-490F-99C0-52344DC6F94D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E27-490F-99C0-52344DC6F94D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E27-490F-99C0-52344DC6F94D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E27-490F-99C0-52344DC6F94D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Tabelle2!$E$427:$E$451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Tabelle2!$D$427:$D$451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E27-490F-99C0-52344DC6F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443712"/>
        <c:axId val="193445888"/>
      </c:scatterChart>
      <c:valAx>
        <c:axId val="19344371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445888"/>
        <c:crossesAt val="0"/>
        <c:crossBetween val="midCat"/>
        <c:majorUnit val="1"/>
      </c:valAx>
      <c:valAx>
        <c:axId val="193445888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443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32554367127271E-3"/>
          <c:y val="1.1229170011798136E-2"/>
          <c:w val="0.99298674456328728"/>
          <c:h val="0.9887708299882018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58-4518-86E2-37096143EC06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58-4518-86E2-37096143EC06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58-4518-86E2-37096143EC06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58-4518-86E2-37096143EC06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358-4518-86E2-37096143EC06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358-4518-86E2-37096143EC06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358-4518-86E2-37096143EC06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Tabelle2!$E$455:$E$479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Tabelle2!$D$455:$D$479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358-4518-86E2-37096143E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495424"/>
        <c:axId val="193497344"/>
      </c:scatterChart>
      <c:valAx>
        <c:axId val="19349542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497344"/>
        <c:crossesAt val="0"/>
        <c:crossBetween val="midCat"/>
        <c:majorUnit val="1"/>
      </c:valAx>
      <c:valAx>
        <c:axId val="19349734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49542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126975972465E-3"/>
          <c:y val="1.5938620804392255E-2"/>
          <c:w val="0.99772666256744236"/>
          <c:h val="0.98301399571792614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8F-4831-B30B-0CE0C1F31492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8F-4831-B30B-0CE0C1F31492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8F-4831-B30B-0CE0C1F31492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8F-4831-B30B-0CE0C1F31492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E8F-4831-B30B-0CE0C1F31492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E8F-4831-B30B-0CE0C1F31492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E8F-4831-B30B-0CE0C1F31492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Tabelle2!$E$483:$E$507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Tabelle2!$D$483:$D$507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E8F-4831-B30B-0CE0C1F31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608704"/>
        <c:axId val="193619072"/>
      </c:scatterChart>
      <c:valAx>
        <c:axId val="19360870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619072"/>
        <c:crossesAt val="0"/>
        <c:crossBetween val="midCat"/>
        <c:majorUnit val="1"/>
      </c:valAx>
      <c:valAx>
        <c:axId val="19361907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60870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0.99700740308206404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CC-4827-94A4-B88087F6057C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CC-4827-94A4-B88087F6057C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CC-4827-94A4-B88087F6057C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FCC-4827-94A4-B88087F6057C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FCC-4827-94A4-B88087F6057C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FCC-4827-94A4-B88087F6057C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FCC-4827-94A4-B88087F6057C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Tabelle2!$E$511:$E$535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Tabelle2!$D$511:$D$535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FCC-4827-94A4-B88087F60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54336"/>
        <c:axId val="194256256"/>
      </c:scatterChart>
      <c:valAx>
        <c:axId val="19425433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4256256"/>
        <c:crossesAt val="0"/>
        <c:crossBetween val="midCat"/>
        <c:majorUnit val="1"/>
      </c:valAx>
      <c:valAx>
        <c:axId val="19425625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42543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24716157330658E-3"/>
          <c:y val="1.6770525196678394E-2"/>
          <c:w val="0.98785900811409855"/>
          <c:h val="0.97932975864394645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C0-47C1-AA1E-CA6D97A2D607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C0-47C1-AA1E-CA6D97A2D607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C0-47C1-AA1E-CA6D97A2D607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7C0-47C1-AA1E-CA6D97A2D607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7C0-47C1-AA1E-CA6D97A2D607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7C0-47C1-AA1E-CA6D97A2D607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7C0-47C1-AA1E-CA6D97A2D607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Tabelle2!$E$35:$E$59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Tabelle2!$D$35:$D$59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7C0-47C1-AA1E-CA6D97A2D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356864"/>
        <c:axId val="186358784"/>
      </c:scatterChart>
      <c:valAx>
        <c:axId val="18635686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86358784"/>
        <c:crossesAt val="0"/>
        <c:crossBetween val="midCat"/>
        <c:majorUnit val="1"/>
      </c:valAx>
      <c:valAx>
        <c:axId val="18635878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8635686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241841593970292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B8-4585-A32A-D8630A2FA18A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B8-4585-A32A-D8630A2FA18A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B8-4585-A32A-D8630A2FA18A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B8-4585-A32A-D8630A2FA18A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B8-4585-A32A-D8630A2FA18A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B8-4585-A32A-D8630A2FA18A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5B8-4585-A32A-D8630A2FA18A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Tabelle2!$E$539:$E$563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Tabelle2!$D$539:$D$563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5B8-4585-A32A-D8630A2FA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01312"/>
        <c:axId val="194315776"/>
      </c:scatterChart>
      <c:valAx>
        <c:axId val="19430131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4315776"/>
        <c:crossesAt val="0"/>
        <c:crossBetween val="midCat"/>
        <c:majorUnit val="1"/>
      </c:valAx>
      <c:valAx>
        <c:axId val="19431577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43013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64540531742585E-3"/>
          <c:y val="0"/>
          <c:w val="0.99241841593970292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C5-4C67-827C-5E6970CFB26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C5-4C67-827C-5E6970CFB26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C5-4C67-827C-5E6970CFB26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C5-4C67-827C-5E6970CFB26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C5-4C67-827C-5E6970CFB26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C5-4C67-827C-5E6970CFB26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BC5-4C67-827C-5E6970CFB26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Tabelle2!$E$567:$E$591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Tabelle2!$D$567:$D$591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BC5-4C67-827C-5E6970CFB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73888"/>
        <c:axId val="194384256"/>
      </c:scatterChart>
      <c:valAx>
        <c:axId val="19437388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4384256"/>
        <c:crossesAt val="0"/>
        <c:crossBetween val="midCat"/>
        <c:majorUnit val="1"/>
      </c:valAx>
      <c:valAx>
        <c:axId val="19438425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437388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55672285310268E-2"/>
          <c:y val="2.0437195568620164E-3"/>
          <c:w val="0.97407233099970214"/>
          <c:h val="0.997956280443138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8F-4927-969D-2D973FF66C7B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8F-4927-969D-2D973FF66C7B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8F-4927-969D-2D973FF66C7B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38F-4927-969D-2D973FF66C7B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38F-4927-969D-2D973FF66C7B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38F-4927-969D-2D973FF66C7B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38F-4927-969D-2D973FF66C7B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Tabelle2!$E$595:$E$619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Tabelle2!$D$595:$D$619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38F-4927-969D-2D973FF66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439040"/>
        <c:axId val="194117632"/>
      </c:scatterChart>
      <c:valAx>
        <c:axId val="194439040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4117632"/>
        <c:crossesAt val="0"/>
        <c:crossBetween val="midCat"/>
        <c:majorUnit val="1"/>
      </c:valAx>
      <c:valAx>
        <c:axId val="194117632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4439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97914644231115E-2"/>
          <c:y val="4.1660780939057021E-2"/>
          <c:w val="0.98400191530112791"/>
          <c:h val="0.95737061663967704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A2-4640-8352-881657E0CB4E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A2-4640-8352-881657E0CB4E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A2-4640-8352-881657E0CB4E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A2-4640-8352-881657E0CB4E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A2-4640-8352-881657E0CB4E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A2-4640-8352-881657E0CB4E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0A2-4640-8352-881657E0CB4E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Tabelle2!$E$623:$E$647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Tabelle2!$D$623:$D$647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A2-4640-8352-881657E0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67168"/>
        <c:axId val="194169088"/>
      </c:scatterChart>
      <c:valAx>
        <c:axId val="19416716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4169088"/>
        <c:crossesAt val="0"/>
        <c:crossBetween val="midCat"/>
        <c:majorUnit val="1"/>
      </c:valAx>
      <c:valAx>
        <c:axId val="194169088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41671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3.7251130549813488E-3"/>
          <c:w val="0.99241841593970292"/>
          <c:h val="0.9943966380121390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4B-4702-93B8-F1EFA5D10A10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4B-4702-93B8-F1EFA5D10A10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4B-4702-93B8-F1EFA5D10A10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4B-4702-93B8-F1EFA5D10A10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4B-4702-93B8-F1EFA5D10A10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4B-4702-93B8-F1EFA5D10A10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4B-4702-93B8-F1EFA5D10A10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Tabelle2!$E$651:$E$675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Tabelle2!$D$651:$D$675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4B-4702-93B8-F1EFA5D10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210816"/>
        <c:axId val="194221184"/>
      </c:scatterChart>
      <c:valAx>
        <c:axId val="19421081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4221184"/>
        <c:crossesAt val="0"/>
        <c:crossBetween val="midCat"/>
        <c:majorUnit val="1"/>
      </c:valAx>
      <c:valAx>
        <c:axId val="19422118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421081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1.1261484664027941E-2"/>
          <c:w val="0.99241841593970292"/>
          <c:h val="0.9793059833601329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70-417A-A2F5-38D12A06B04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70-417A-A2F5-38D12A06B04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70-417A-A2F5-38D12A06B04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70-417A-A2F5-38D12A06B04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70-417A-A2F5-38D12A06B04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170-417A-A2F5-38D12A06B04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170-417A-A2F5-38D12A06B04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Tabelle2!$E$679:$E$703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Tabelle2!$D$679:$D$703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170-417A-A2F5-38D12A06B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29216"/>
        <c:axId val="195931136"/>
      </c:scatterChart>
      <c:valAx>
        <c:axId val="19592921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5931136"/>
        <c:crossesAt val="0"/>
        <c:crossBetween val="midCat"/>
        <c:majorUnit val="1"/>
      </c:valAx>
      <c:valAx>
        <c:axId val="19593113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592921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12237300352637E-3"/>
          <c:y val="1.9586064397126329E-2"/>
          <c:w val="0.99241841593970292"/>
          <c:h val="0.97932975864394645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90-4576-B4FB-B0C592F2962D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90-4576-B4FB-B0C592F2962D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90-4576-B4FB-B0C592F2962D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90-4576-B4FB-B0C592F2962D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090-4576-B4FB-B0C592F2962D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090-4576-B4FB-B0C592F2962D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090-4576-B4FB-B0C592F2962D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Tabelle2!$E$707:$E$731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Tabelle2!$D$707:$D$731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090-4576-B4FB-B0C592F29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84640"/>
        <c:axId val="194795008"/>
      </c:scatterChart>
      <c:valAx>
        <c:axId val="194784640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4795008"/>
        <c:crossesAt val="0"/>
        <c:crossBetween val="midCat"/>
        <c:majorUnit val="1"/>
      </c:valAx>
      <c:valAx>
        <c:axId val="194795008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47846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0.98615082299007006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E9-4407-B0CD-32D2BFB25E2E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E9-4407-B0CD-32D2BFB25E2E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CE9-4407-B0CD-32D2BFB25E2E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CE9-4407-B0CD-32D2BFB25E2E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CE9-4407-B0CD-32D2BFB25E2E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CE9-4407-B0CD-32D2BFB25E2E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CE9-4407-B0CD-32D2BFB25E2E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Tabelle2!$E$735:$E$759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Tabelle2!$D$735:$D$759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CE9-4407-B0CD-32D2BFB25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66464"/>
        <c:axId val="195968384"/>
      </c:scatterChart>
      <c:valAx>
        <c:axId val="19596646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5968384"/>
        <c:crossesAt val="0"/>
        <c:crossBetween val="midCat"/>
        <c:majorUnit val="1"/>
      </c:valAx>
      <c:valAx>
        <c:axId val="19596838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596646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951096874195721E-2"/>
          <c:y val="7.4337984348879808E-3"/>
          <c:w val="0.98335713153620552"/>
          <c:h val="0.98866661214540297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C1-4E42-90AB-4E1A73BC8DAC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C1-4E42-90AB-4E1A73BC8DAC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C1-4E42-90AB-4E1A73BC8DAC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C1-4E42-90AB-4E1A73BC8DAC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9C1-4E42-90AB-4E1A73BC8DAC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9C1-4E42-90AB-4E1A73BC8DAC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9C1-4E42-90AB-4E1A73BC8DAC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Tabelle2!$E$63:$E$87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Tabelle2!$D$63:$D$87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9C1-4E42-90AB-4E1A73BC8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296640"/>
        <c:axId val="189298560"/>
      </c:scatterChart>
      <c:valAx>
        <c:axId val="189296640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89298560"/>
        <c:crossesAt val="0"/>
        <c:crossBetween val="midCat"/>
        <c:majorUnit val="1"/>
      </c:valAx>
      <c:valAx>
        <c:axId val="18929856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892966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>
      <c:oddFooter>&amp;ZSeite &amp;S/&amp;A&amp;R© PMC, 24.02.2020                  </c:oddFooter>
    </c:headerFooter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4509694798174E-3"/>
          <c:y val="1.5930530964013749E-2"/>
          <c:w val="0.98328448099469623"/>
          <c:h val="0.98301521071600029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83-421C-BC35-ECEFF260AC04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83-421C-BC35-ECEFF260AC04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883-421C-BC35-ECEFF260AC04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883-421C-BC35-ECEFF260AC04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883-421C-BC35-ECEFF260AC04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883-421C-BC35-ECEFF260AC04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883-421C-BC35-ECEFF260AC04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Tabelle2!$E$91:$E$115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Tabelle2!$D$91:$D$115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883-421C-BC35-ECEFF260A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343616"/>
        <c:axId val="189362176"/>
      </c:scatterChart>
      <c:valAx>
        <c:axId val="18934361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89362176"/>
        <c:crossesAt val="0"/>
        <c:crossBetween val="midCat"/>
        <c:majorUnit val="1"/>
      </c:valAx>
      <c:valAx>
        <c:axId val="18936217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8934361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66222643713825E-2"/>
          <c:y val="0"/>
          <c:w val="0.98322567816202466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33-4D83-B6B7-618AA6D1629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33-4D83-B6B7-618AA6D1629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33-4D83-B6B7-618AA6D1629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33-4D83-B6B7-618AA6D1629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33-4D83-B6B7-618AA6D1629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33-4D83-B6B7-618AA6D1629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B33-4D83-B6B7-618AA6D1629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Tabelle2!$E$119:$E$143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Tabelle2!$D$119:$D$143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B33-4D83-B6B7-618AA6D16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40992"/>
        <c:axId val="193151360"/>
      </c:scatterChart>
      <c:valAx>
        <c:axId val="193140992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151360"/>
        <c:crossesAt val="0"/>
        <c:crossBetween val="midCat"/>
        <c:majorUnit val="1"/>
      </c:valAx>
      <c:valAx>
        <c:axId val="193151360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14099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97135050525964E-3"/>
          <c:y val="1.5978596230265357E-2"/>
          <c:w val="0.99241841593970292"/>
          <c:h val="0.98296167641845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49-4B02-8689-275E8E8C5629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49-4B02-8689-275E8E8C5629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49-4B02-8689-275E8E8C5629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49-4B02-8689-275E8E8C5629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49-4B02-8689-275E8E8C5629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049-4B02-8689-275E8E8C5629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049-4B02-8689-275E8E8C5629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Tabelle2!$E$175:$E$199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Tabelle2!$D$175:$D$199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049-4B02-8689-275E8E8C5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13184"/>
        <c:axId val="193215104"/>
      </c:scatterChart>
      <c:valAx>
        <c:axId val="193213184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215104"/>
        <c:crossesAt val="0"/>
        <c:crossBetween val="midCat"/>
        <c:majorUnit val="1"/>
      </c:valAx>
      <c:valAx>
        <c:axId val="19321510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2131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241841593970292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50-4445-B173-7418C8D1F951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50-4445-B173-7418C8D1F951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50-4445-B173-7418C8D1F951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50-4445-B173-7418C8D1F951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50-4445-B173-7418C8D1F951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50-4445-B173-7418C8D1F951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50-4445-B173-7418C8D1F951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Tabelle2!$E$203:$E$227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Tabelle2!$D$203:$D$227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50-4445-B173-7418C8D1F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66816"/>
        <c:axId val="193268736"/>
      </c:scatterChart>
      <c:valAx>
        <c:axId val="19326681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268736"/>
        <c:crossesAt val="0"/>
        <c:crossBetween val="midCat"/>
        <c:majorUnit val="1"/>
      </c:valAx>
      <c:valAx>
        <c:axId val="193268736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26681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8326186678202254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C4-4847-A8B9-1DACC60361C2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C4-4847-A8B9-1DACC60361C2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C4-4847-A8B9-1DACC60361C2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6C4-4847-A8B9-1DACC60361C2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6C4-4847-A8B9-1DACC60361C2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6C4-4847-A8B9-1DACC60361C2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6C4-4847-A8B9-1DACC60361C2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Tabelle2!$E$231:$E$255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Tabelle2!$D$231:$D$255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6C4-4847-A8B9-1DACC6036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22368"/>
        <c:axId val="193324544"/>
      </c:scatterChart>
      <c:valAx>
        <c:axId val="193322368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3324544"/>
        <c:crossesAt val="0"/>
        <c:crossBetween val="midCat"/>
        <c:majorUnit val="1"/>
      </c:valAx>
      <c:valAx>
        <c:axId val="19332454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33223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733501347693662E-3"/>
          <c:y val="0"/>
          <c:w val="0.99772673966912906"/>
          <c:h val="1"/>
        </c:manualLayout>
      </c:layout>
      <c:scatterChart>
        <c:scatterStyle val="lineMarker"/>
        <c:varyColors val="0"/>
        <c:ser>
          <c:idx val="1"/>
          <c:order val="0"/>
          <c:tx>
            <c:v>-1s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Tabelle2!$H$7:$H$31</c:f>
              <c:numCache>
                <c:formatCode>General</c:formatCod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A9-4600-805B-05D972BEC2D4}"/>
            </c:ext>
          </c:extLst>
        </c:ser>
        <c:ser>
          <c:idx val="3"/>
          <c:order val="1"/>
          <c:tx>
            <c:v>-2s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Tabelle2!$G$7:$G$31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A9-4600-805B-05D972BEC2D4}"/>
            </c:ext>
          </c:extLst>
        </c:ser>
        <c:ser>
          <c:idx val="4"/>
          <c:order val="2"/>
          <c:tx>
            <c:v>-3s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Tabelle2!$F$7:$F$31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A9-4600-805B-05D972BEC2D4}"/>
            </c:ext>
          </c:extLst>
        </c:ser>
        <c:ser>
          <c:idx val="5"/>
          <c:order val="3"/>
          <c:tx>
            <c:v>+1s</c:v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xVal>
            <c:numRef>
              <c:f>Tabelle2!$J$7:$J$31</c:f>
              <c:numCache>
                <c:formatCode>General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A9-4600-805B-05D972BEC2D4}"/>
            </c:ext>
          </c:extLst>
        </c:ser>
        <c:ser>
          <c:idx val="6"/>
          <c:order val="4"/>
          <c:tx>
            <c:v>+2s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Tabelle2!$K$7:$K$31</c:f>
              <c:numCache>
                <c:formatCode>General</c:formatCode>
                <c:ptCount val="2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5A9-4600-805B-05D972BEC2D4}"/>
            </c:ext>
          </c:extLst>
        </c:ser>
        <c:ser>
          <c:idx val="7"/>
          <c:order val="5"/>
          <c:tx>
            <c:v>+3s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Tabelle2!$L$7:$L$31</c:f>
              <c:numCache>
                <c:formatCode>General</c:formatCode>
                <c:ptCount val="2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A9-4600-805B-05D972BEC2D4}"/>
            </c:ext>
          </c:extLst>
        </c:ser>
        <c:ser>
          <c:idx val="2"/>
          <c:order val="6"/>
          <c:tx>
            <c:v>X</c:v>
          </c:tx>
          <c:marker>
            <c:symbol val="none"/>
          </c:marker>
          <c:xVal>
            <c:numRef>
              <c:f>Tabelle2!$I$7:$I$31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</c:numCache>
            </c:numRef>
          </c:xVal>
          <c:yVal>
            <c:numRef>
              <c:f>Tabelle2!$D$7:$D$31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5A9-4600-805B-05D972BEC2D4}"/>
            </c:ext>
          </c:extLst>
        </c:ser>
        <c:ser>
          <c:idx val="0"/>
          <c:order val="7"/>
          <c:tx>
            <c:v>Messwerte</c:v>
          </c:tx>
          <c:marker>
            <c:symbol val="circle"/>
            <c:size val="6"/>
            <c:spPr>
              <a:solidFill>
                <a:srgbClr val="FF0000"/>
              </a:solidFill>
              <a:ln w="9525"/>
            </c:spPr>
          </c:marker>
          <c:xVal>
            <c:numRef>
              <c:f>Tabelle2!$E$147:$E$171</c:f>
              <c:numCache>
                <c:formatCode>General</c:formatCode>
                <c:ptCount val="2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</c:numCache>
            </c:numRef>
          </c:xVal>
          <c:yVal>
            <c:numRef>
              <c:f>Tabelle2!$D$147:$D$171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5A9-4600-805B-05D972BEC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989056"/>
        <c:axId val="192999424"/>
      </c:scatterChart>
      <c:valAx>
        <c:axId val="192989056"/>
        <c:scaling>
          <c:orientation val="minMax"/>
          <c:max val="8"/>
          <c:min val="0"/>
        </c:scaling>
        <c:delete val="0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noFill/>
            <a:prstDash val="sysDash"/>
          </a:ln>
        </c:spPr>
        <c:crossAx val="192999424"/>
        <c:crossesAt val="0"/>
        <c:crossBetween val="midCat"/>
        <c:majorUnit val="1"/>
      </c:valAx>
      <c:valAx>
        <c:axId val="192999424"/>
        <c:scaling>
          <c:orientation val="maxMin"/>
        </c:scaling>
        <c:delete val="0"/>
        <c:axPos val="l"/>
        <c:majorGridlines>
          <c:spPr>
            <a:ln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spPr>
          <a:noFill/>
          <a:ln>
            <a:noFill/>
            <a:prstDash val="solid"/>
          </a:ln>
        </c:spPr>
        <c:crossAx val="19298905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" Type="http://schemas.openxmlformats.org/officeDocument/2006/relationships/chart" Target="../charts/chart2.xml"/><Relationship Id="rId21" Type="http://schemas.openxmlformats.org/officeDocument/2006/relationships/chart" Target="../charts/chart20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2" Type="http://schemas.openxmlformats.org/officeDocument/2006/relationships/image" Target="../media/image1.png"/><Relationship Id="rId16" Type="http://schemas.openxmlformats.org/officeDocument/2006/relationships/chart" Target="../charts/chart15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10" Type="http://schemas.openxmlformats.org/officeDocument/2006/relationships/chart" Target="../charts/chart9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29267</xdr:colOff>
      <xdr:row>10</xdr:row>
      <xdr:rowOff>145597</xdr:rowOff>
    </xdr:from>
    <xdr:to>
      <xdr:col>17</xdr:col>
      <xdr:colOff>193771</xdr:colOff>
      <xdr:row>40</xdr:row>
      <xdr:rowOff>119063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40</xdr:col>
      <xdr:colOff>133350</xdr:colOff>
      <xdr:row>0</xdr:row>
      <xdr:rowOff>123825</xdr:rowOff>
    </xdr:from>
    <xdr:to>
      <xdr:col>53</xdr:col>
      <xdr:colOff>2930</xdr:colOff>
      <xdr:row>2</xdr:row>
      <xdr:rowOff>323319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96550" y="123825"/>
          <a:ext cx="2095499" cy="590019"/>
        </a:xfrm>
        <a:prstGeom prst="rect">
          <a:avLst/>
        </a:prstGeom>
      </xdr:spPr>
    </xdr:pic>
    <xdr:clientData/>
  </xdr:twoCellAnchor>
  <xdr:twoCellAnchor editAs="absolute">
    <xdr:from>
      <xdr:col>20</xdr:col>
      <xdr:colOff>43961</xdr:colOff>
      <xdr:row>10</xdr:row>
      <xdr:rowOff>126547</xdr:rowOff>
    </xdr:from>
    <xdr:to>
      <xdr:col>35</xdr:col>
      <xdr:colOff>193771</xdr:colOff>
      <xdr:row>41</xdr:row>
      <xdr:rowOff>0</xdr:rowOff>
    </xdr:to>
    <xdr:graphicFrame macro="">
      <xdr:nvGraphicFramePr>
        <xdr:cNvPr id="36" name="Diagramm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38</xdr:col>
      <xdr:colOff>19742</xdr:colOff>
      <xdr:row>11</xdr:row>
      <xdr:rowOff>45281</xdr:rowOff>
    </xdr:from>
    <xdr:to>
      <xdr:col>53</xdr:col>
      <xdr:colOff>184246</xdr:colOff>
      <xdr:row>40</xdr:row>
      <xdr:rowOff>149518</xdr:rowOff>
    </xdr:to>
    <xdr:graphicFrame macro="">
      <xdr:nvGraphicFramePr>
        <xdr:cNvPr id="37" name="Diagramm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</xdr:col>
      <xdr:colOff>50718</xdr:colOff>
      <xdr:row>46</xdr:row>
      <xdr:rowOff>109177</xdr:rowOff>
    </xdr:from>
    <xdr:to>
      <xdr:col>17</xdr:col>
      <xdr:colOff>210530</xdr:colOff>
      <xdr:row>77</xdr:row>
      <xdr:rowOff>1922</xdr:rowOff>
    </xdr:to>
    <xdr:graphicFrame macro="">
      <xdr:nvGraphicFramePr>
        <xdr:cNvPr id="38" name="Diagram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20</xdr:col>
      <xdr:colOff>29117</xdr:colOff>
      <xdr:row>47</xdr:row>
      <xdr:rowOff>70130</xdr:rowOff>
    </xdr:from>
    <xdr:to>
      <xdr:col>35</xdr:col>
      <xdr:colOff>188517</xdr:colOff>
      <xdr:row>76</xdr:row>
      <xdr:rowOff>136633</xdr:rowOff>
    </xdr:to>
    <xdr:graphicFrame macro="">
      <xdr:nvGraphicFramePr>
        <xdr:cNvPr id="39" name="Diagram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2</xdr:col>
      <xdr:colOff>48846</xdr:colOff>
      <xdr:row>82</xdr:row>
      <xdr:rowOff>70129</xdr:rowOff>
    </xdr:from>
    <xdr:to>
      <xdr:col>17</xdr:col>
      <xdr:colOff>171450</xdr:colOff>
      <xdr:row>112</xdr:row>
      <xdr:rowOff>153330</xdr:rowOff>
    </xdr:to>
    <xdr:graphicFrame macro="">
      <xdr:nvGraphicFramePr>
        <xdr:cNvPr id="42" name="Diagramm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20</xdr:col>
      <xdr:colOff>49696</xdr:colOff>
      <xdr:row>83</xdr:row>
      <xdr:rowOff>27214</xdr:rowOff>
    </xdr:from>
    <xdr:to>
      <xdr:col>35</xdr:col>
      <xdr:colOff>187335</xdr:colOff>
      <xdr:row>112</xdr:row>
      <xdr:rowOff>120943</xdr:rowOff>
    </xdr:to>
    <xdr:graphicFrame macro="">
      <xdr:nvGraphicFramePr>
        <xdr:cNvPr id="43" name="Diagramm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38</xdr:col>
      <xdr:colOff>55543</xdr:colOff>
      <xdr:row>83</xdr:row>
      <xdr:rowOff>10886</xdr:rowOff>
    </xdr:from>
    <xdr:to>
      <xdr:col>53</xdr:col>
      <xdr:colOff>208551</xdr:colOff>
      <xdr:row>112</xdr:row>
      <xdr:rowOff>138751</xdr:rowOff>
    </xdr:to>
    <xdr:graphicFrame macro="">
      <xdr:nvGraphicFramePr>
        <xdr:cNvPr id="44" name="Diagramm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38</xdr:col>
      <xdr:colOff>54483</xdr:colOff>
      <xdr:row>47</xdr:row>
      <xdr:rowOff>48148</xdr:rowOff>
    </xdr:from>
    <xdr:to>
      <xdr:col>53</xdr:col>
      <xdr:colOff>171590</xdr:colOff>
      <xdr:row>76</xdr:row>
      <xdr:rowOff>146157</xdr:rowOff>
    </xdr:to>
    <xdr:graphicFrame macro="">
      <xdr:nvGraphicFramePr>
        <xdr:cNvPr id="46" name="Diagramm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46151</xdr:colOff>
      <xdr:row>118</xdr:row>
      <xdr:rowOff>113079</xdr:rowOff>
    </xdr:from>
    <xdr:to>
      <xdr:col>17</xdr:col>
      <xdr:colOff>200063</xdr:colOff>
      <xdr:row>148</xdr:row>
      <xdr:rowOff>111504</xdr:rowOff>
    </xdr:to>
    <xdr:graphicFrame macro="">
      <xdr:nvGraphicFramePr>
        <xdr:cNvPr id="47" name="Diagramm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20</xdr:col>
      <xdr:colOff>61192</xdr:colOff>
      <xdr:row>119</xdr:row>
      <xdr:rowOff>74008</xdr:rowOff>
    </xdr:from>
    <xdr:to>
      <xdr:col>35</xdr:col>
      <xdr:colOff>186318</xdr:colOff>
      <xdr:row>148</xdr:row>
      <xdr:rowOff>140814</xdr:rowOff>
    </xdr:to>
    <xdr:graphicFrame macro="">
      <xdr:nvGraphicFramePr>
        <xdr:cNvPr id="48" name="Diagramm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38</xdr:col>
      <xdr:colOff>39621</xdr:colOff>
      <xdr:row>118</xdr:row>
      <xdr:rowOff>117970</xdr:rowOff>
    </xdr:from>
    <xdr:to>
      <xdr:col>53</xdr:col>
      <xdr:colOff>192944</xdr:colOff>
      <xdr:row>148</xdr:row>
      <xdr:rowOff>113417</xdr:rowOff>
    </xdr:to>
    <xdr:graphicFrame macro="">
      <xdr:nvGraphicFramePr>
        <xdr:cNvPr id="49" name="Diagramm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absolute">
    <xdr:from>
      <xdr:col>2</xdr:col>
      <xdr:colOff>47504</xdr:colOff>
      <xdr:row>155</xdr:row>
      <xdr:rowOff>70128</xdr:rowOff>
    </xdr:from>
    <xdr:to>
      <xdr:col>17</xdr:col>
      <xdr:colOff>164224</xdr:colOff>
      <xdr:row>184</xdr:row>
      <xdr:rowOff>118830</xdr:rowOff>
    </xdr:to>
    <xdr:graphicFrame macro="">
      <xdr:nvGraphicFramePr>
        <xdr:cNvPr id="50" name="Diagramm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absolute">
    <xdr:from>
      <xdr:col>19</xdr:col>
      <xdr:colOff>511629</xdr:colOff>
      <xdr:row>153</xdr:row>
      <xdr:rowOff>136071</xdr:rowOff>
    </xdr:from>
    <xdr:to>
      <xdr:col>35</xdr:col>
      <xdr:colOff>184199</xdr:colOff>
      <xdr:row>184</xdr:row>
      <xdr:rowOff>142834</xdr:rowOff>
    </xdr:to>
    <xdr:graphicFrame macro="">
      <xdr:nvGraphicFramePr>
        <xdr:cNvPr id="51" name="Diagramm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absolute">
    <xdr:from>
      <xdr:col>38</xdr:col>
      <xdr:colOff>58616</xdr:colOff>
      <xdr:row>154</xdr:row>
      <xdr:rowOff>73666</xdr:rowOff>
    </xdr:from>
    <xdr:to>
      <xdr:col>53</xdr:col>
      <xdr:colOff>199861</xdr:colOff>
      <xdr:row>184</xdr:row>
      <xdr:rowOff>123128</xdr:rowOff>
    </xdr:to>
    <xdr:graphicFrame macro="">
      <xdr:nvGraphicFramePr>
        <xdr:cNvPr id="52" name="Diagramm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absolute">
    <xdr:from>
      <xdr:col>2</xdr:col>
      <xdr:colOff>45982</xdr:colOff>
      <xdr:row>190</xdr:row>
      <xdr:rowOff>145927</xdr:rowOff>
    </xdr:from>
    <xdr:to>
      <xdr:col>17</xdr:col>
      <xdr:colOff>183930</xdr:colOff>
      <xdr:row>220</xdr:row>
      <xdr:rowOff>125453</xdr:rowOff>
    </xdr:to>
    <xdr:graphicFrame macro="">
      <xdr:nvGraphicFramePr>
        <xdr:cNvPr id="53" name="Diagramm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absolute">
    <xdr:from>
      <xdr:col>20</xdr:col>
      <xdr:colOff>31464</xdr:colOff>
      <xdr:row>190</xdr:row>
      <xdr:rowOff>145651</xdr:rowOff>
    </xdr:from>
    <xdr:to>
      <xdr:col>35</xdr:col>
      <xdr:colOff>177423</xdr:colOff>
      <xdr:row>220</xdr:row>
      <xdr:rowOff>119650</xdr:rowOff>
    </xdr:to>
    <xdr:graphicFrame macro="">
      <xdr:nvGraphicFramePr>
        <xdr:cNvPr id="54" name="Diagramm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absolute">
    <xdr:from>
      <xdr:col>38</xdr:col>
      <xdr:colOff>45983</xdr:colOff>
      <xdr:row>190</xdr:row>
      <xdr:rowOff>133560</xdr:rowOff>
    </xdr:from>
    <xdr:to>
      <xdr:col>53</xdr:col>
      <xdr:colOff>170794</xdr:colOff>
      <xdr:row>221</xdr:row>
      <xdr:rowOff>28</xdr:rowOff>
    </xdr:to>
    <xdr:graphicFrame macro="">
      <xdr:nvGraphicFramePr>
        <xdr:cNvPr id="55" name="Diagramm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absolute">
    <xdr:from>
      <xdr:col>2</xdr:col>
      <xdr:colOff>64085</xdr:colOff>
      <xdr:row>227</xdr:row>
      <xdr:rowOff>47392</xdr:rowOff>
    </xdr:from>
    <xdr:to>
      <xdr:col>17</xdr:col>
      <xdr:colOff>170794</xdr:colOff>
      <xdr:row>256</xdr:row>
      <xdr:rowOff>149031</xdr:rowOff>
    </xdr:to>
    <xdr:graphicFrame macro="">
      <xdr:nvGraphicFramePr>
        <xdr:cNvPr id="56" name="Diagramm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absolute">
    <xdr:from>
      <xdr:col>20</xdr:col>
      <xdr:colOff>52552</xdr:colOff>
      <xdr:row>227</xdr:row>
      <xdr:rowOff>41759</xdr:rowOff>
    </xdr:from>
    <xdr:to>
      <xdr:col>35</xdr:col>
      <xdr:colOff>177363</xdr:colOff>
      <xdr:row>256</xdr:row>
      <xdr:rowOff>149027</xdr:rowOff>
    </xdr:to>
    <xdr:graphicFrame macro="">
      <xdr:nvGraphicFramePr>
        <xdr:cNvPr id="57" name="Diagramm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absolute">
    <xdr:from>
      <xdr:col>38</xdr:col>
      <xdr:colOff>45983</xdr:colOff>
      <xdr:row>227</xdr:row>
      <xdr:rowOff>40823</xdr:rowOff>
    </xdr:from>
    <xdr:to>
      <xdr:col>53</xdr:col>
      <xdr:colOff>179687</xdr:colOff>
      <xdr:row>257</xdr:row>
      <xdr:rowOff>202</xdr:rowOff>
    </xdr:to>
    <xdr:graphicFrame macro="">
      <xdr:nvGraphicFramePr>
        <xdr:cNvPr id="58" name="Diagramm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absolute">
    <xdr:from>
      <xdr:col>2</xdr:col>
      <xdr:colOff>10887</xdr:colOff>
      <xdr:row>263</xdr:row>
      <xdr:rowOff>13137</xdr:rowOff>
    </xdr:from>
    <xdr:to>
      <xdr:col>17</xdr:col>
      <xdr:colOff>190987</xdr:colOff>
      <xdr:row>292</xdr:row>
      <xdr:rowOff>103414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 editAs="absolute">
    <xdr:from>
      <xdr:col>20</xdr:col>
      <xdr:colOff>11918</xdr:colOff>
      <xdr:row>261</xdr:row>
      <xdr:rowOff>37368</xdr:rowOff>
    </xdr:from>
    <xdr:to>
      <xdr:col>35</xdr:col>
      <xdr:colOff>164318</xdr:colOff>
      <xdr:row>292</xdr:row>
      <xdr:rowOff>112101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absolute">
    <xdr:from>
      <xdr:col>38</xdr:col>
      <xdr:colOff>52552</xdr:colOff>
      <xdr:row>263</xdr:row>
      <xdr:rowOff>28622</xdr:rowOff>
    </xdr:from>
    <xdr:to>
      <xdr:col>53</xdr:col>
      <xdr:colOff>181739</xdr:colOff>
      <xdr:row>292</xdr:row>
      <xdr:rowOff>145924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 editAs="absolute">
    <xdr:from>
      <xdr:col>2</xdr:col>
      <xdr:colOff>61901</xdr:colOff>
      <xdr:row>298</xdr:row>
      <xdr:rowOff>140128</xdr:rowOff>
    </xdr:from>
    <xdr:to>
      <xdr:col>17</xdr:col>
      <xdr:colOff>193878</xdr:colOff>
      <xdr:row>328</xdr:row>
      <xdr:rowOff>62488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 editAs="absolute">
    <xdr:from>
      <xdr:col>20</xdr:col>
      <xdr:colOff>30320</xdr:colOff>
      <xdr:row>298</xdr:row>
      <xdr:rowOff>47626</xdr:rowOff>
    </xdr:from>
    <xdr:to>
      <xdr:col>35</xdr:col>
      <xdr:colOff>175370</xdr:colOff>
      <xdr:row>327</xdr:row>
      <xdr:rowOff>147977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 editAs="absolute">
    <xdr:from>
      <xdr:col>38</xdr:col>
      <xdr:colOff>73455</xdr:colOff>
      <xdr:row>299</xdr:row>
      <xdr:rowOff>8283</xdr:rowOff>
    </xdr:from>
    <xdr:to>
      <xdr:col>53</xdr:col>
      <xdr:colOff>218172</xdr:colOff>
      <xdr:row>327</xdr:row>
      <xdr:rowOff>149087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H326"/>
  <sheetViews>
    <sheetView showGridLines="0" tabSelected="1" topLeftCell="A286" zoomScaleNormal="100" workbookViewId="0">
      <selection activeCell="T3" sqref="T3:AC3"/>
    </sheetView>
  </sheetViews>
  <sheetFormatPr baseColWidth="10" defaultColWidth="11.42578125" defaultRowHeight="12.75" x14ac:dyDescent="0.2"/>
  <cols>
    <col min="1" max="1" width="13.140625" style="17" customWidth="1"/>
    <col min="2" max="2" width="7.7109375" style="17" customWidth="1"/>
    <col min="3" max="3" width="3.42578125" style="17" customWidth="1"/>
    <col min="4" max="17" width="2.5703125" style="17" customWidth="1"/>
    <col min="18" max="18" width="3.7109375" style="17" customWidth="1"/>
    <col min="19" max="19" width="13.42578125" style="17" customWidth="1"/>
    <col min="20" max="20" width="7.7109375" style="17" customWidth="1"/>
    <col min="21" max="21" width="3.42578125" style="17" customWidth="1"/>
    <col min="22" max="35" width="2.5703125" style="17" customWidth="1"/>
    <col min="36" max="36" width="3.7109375" style="17" customWidth="1"/>
    <col min="37" max="37" width="13.42578125" style="17" customWidth="1"/>
    <col min="38" max="38" width="7.7109375" style="17" customWidth="1"/>
    <col min="39" max="39" width="3.42578125" style="17" customWidth="1"/>
    <col min="40" max="53" width="2.5703125" style="17" customWidth="1"/>
    <col min="54" max="16384" width="11.42578125" style="17"/>
  </cols>
  <sheetData>
    <row r="1" spans="1:60" ht="18" customHeight="1" x14ac:dyDescent="0.2">
      <c r="A1" s="164" t="s">
        <v>71</v>
      </c>
      <c r="B1" s="164"/>
      <c r="C1" s="164" t="s">
        <v>72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51"/>
      <c r="AN1" s="51"/>
      <c r="AO1" s="51"/>
      <c r="AP1" s="51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60" ht="12.75" customHeight="1" x14ac:dyDescent="0.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51"/>
      <c r="AN2" s="51"/>
      <c r="AO2" s="51"/>
      <c r="AP2" s="51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60" ht="30.75" customHeight="1" x14ac:dyDescent="0.2">
      <c r="A3" s="165" t="s">
        <v>73</v>
      </c>
      <c r="B3" s="165"/>
      <c r="C3" s="166" t="s">
        <v>74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53"/>
      <c r="S3" s="53" t="s">
        <v>75</v>
      </c>
      <c r="T3" s="167">
        <v>45912</v>
      </c>
      <c r="U3" s="167"/>
      <c r="V3" s="167"/>
      <c r="W3" s="167"/>
      <c r="X3" s="167"/>
      <c r="Y3" s="167"/>
      <c r="Z3" s="167"/>
      <c r="AA3" s="167"/>
      <c r="AB3" s="167"/>
      <c r="AC3" s="167"/>
      <c r="AD3" s="165" t="s">
        <v>76</v>
      </c>
      <c r="AE3" s="165"/>
      <c r="AF3" s="165"/>
      <c r="AG3" s="165"/>
      <c r="AH3" s="165"/>
      <c r="AI3" s="165"/>
      <c r="AJ3" s="168">
        <v>45382</v>
      </c>
      <c r="AK3" s="169"/>
      <c r="AL3" s="169"/>
      <c r="AM3" s="52"/>
      <c r="AN3" s="52"/>
      <c r="AO3" s="52"/>
      <c r="AP3" s="52"/>
      <c r="AQ3" s="50"/>
      <c r="AR3" s="50"/>
      <c r="AS3" s="50"/>
      <c r="AT3" s="50"/>
      <c r="AU3" s="50"/>
      <c r="AV3" s="18"/>
      <c r="AW3" s="18"/>
      <c r="AX3" s="18"/>
      <c r="AY3" s="18"/>
      <c r="AZ3" s="18"/>
      <c r="BA3" s="18"/>
    </row>
    <row r="4" spans="1:60" ht="14.25" customHeight="1" x14ac:dyDescent="0.2"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60" ht="12.75" customHeight="1" x14ac:dyDescent="0.2">
      <c r="A5" s="138" t="s">
        <v>47</v>
      </c>
      <c r="B5" s="139"/>
      <c r="C5" s="20"/>
      <c r="D5" s="126" t="s">
        <v>0</v>
      </c>
      <c r="E5" s="127"/>
      <c r="F5" s="127"/>
      <c r="G5" s="127"/>
      <c r="H5" s="127"/>
      <c r="I5" s="127"/>
      <c r="J5" s="127"/>
      <c r="K5" s="127"/>
      <c r="L5" s="127"/>
      <c r="M5" s="163"/>
      <c r="N5" s="142">
        <v>0.06</v>
      </c>
      <c r="O5" s="142"/>
      <c r="P5" s="142"/>
      <c r="Q5" s="143"/>
      <c r="R5" s="21"/>
      <c r="S5" s="138" t="s">
        <v>46</v>
      </c>
      <c r="T5" s="139"/>
      <c r="U5" s="20"/>
      <c r="V5" s="126" t="s">
        <v>0</v>
      </c>
      <c r="W5" s="127"/>
      <c r="X5" s="127"/>
      <c r="Y5" s="127"/>
      <c r="Z5" s="127"/>
      <c r="AA5" s="127"/>
      <c r="AB5" s="127"/>
      <c r="AC5" s="127"/>
      <c r="AD5" s="127"/>
      <c r="AE5" s="163"/>
      <c r="AF5" s="142">
        <v>0.06</v>
      </c>
      <c r="AG5" s="142"/>
      <c r="AH5" s="142"/>
      <c r="AI5" s="143"/>
      <c r="AK5" s="138" t="s">
        <v>48</v>
      </c>
      <c r="AL5" s="139"/>
      <c r="AM5" s="20"/>
      <c r="AN5" s="126" t="s">
        <v>0</v>
      </c>
      <c r="AO5" s="127"/>
      <c r="AP5" s="127"/>
      <c r="AQ5" s="127"/>
      <c r="AR5" s="127"/>
      <c r="AS5" s="127"/>
      <c r="AT5" s="127"/>
      <c r="AU5" s="127"/>
      <c r="AV5" s="127"/>
      <c r="AW5" s="163"/>
      <c r="AX5" s="142">
        <v>0.06</v>
      </c>
      <c r="AY5" s="142"/>
      <c r="AZ5" s="142"/>
      <c r="BA5" s="143"/>
    </row>
    <row r="6" spans="1:60" ht="12.75" customHeight="1" x14ac:dyDescent="0.2">
      <c r="A6" s="140"/>
      <c r="B6" s="141"/>
      <c r="C6" s="20"/>
      <c r="D6" s="126" t="s">
        <v>11</v>
      </c>
      <c r="E6" s="127"/>
      <c r="F6" s="127"/>
      <c r="G6" s="127"/>
      <c r="H6" s="127"/>
      <c r="I6" s="127"/>
      <c r="J6" s="127"/>
      <c r="K6" s="127"/>
      <c r="L6" s="127"/>
      <c r="M6" s="163"/>
      <c r="N6" s="144">
        <v>0.06</v>
      </c>
      <c r="O6" s="144"/>
      <c r="P6" s="144"/>
      <c r="Q6" s="145"/>
      <c r="R6" s="21"/>
      <c r="S6" s="140"/>
      <c r="T6" s="141"/>
      <c r="U6" s="20"/>
      <c r="V6" s="126" t="s">
        <v>11</v>
      </c>
      <c r="W6" s="127"/>
      <c r="X6" s="127"/>
      <c r="Y6" s="127"/>
      <c r="Z6" s="127"/>
      <c r="AA6" s="127"/>
      <c r="AB6" s="127"/>
      <c r="AC6" s="127"/>
      <c r="AD6" s="127"/>
      <c r="AE6" s="163"/>
      <c r="AF6" s="161">
        <v>0.06</v>
      </c>
      <c r="AG6" s="161"/>
      <c r="AH6" s="161"/>
      <c r="AI6" s="162"/>
      <c r="AK6" s="140"/>
      <c r="AL6" s="141"/>
      <c r="AM6" s="20"/>
      <c r="AN6" s="126" t="s">
        <v>11</v>
      </c>
      <c r="AO6" s="127"/>
      <c r="AP6" s="127"/>
      <c r="AQ6" s="127"/>
      <c r="AR6" s="127"/>
      <c r="AS6" s="127"/>
      <c r="AT6" s="127"/>
      <c r="AU6" s="127"/>
      <c r="AV6" s="127"/>
      <c r="AW6" s="163"/>
      <c r="AX6" s="161">
        <v>0.06</v>
      </c>
      <c r="AY6" s="161"/>
      <c r="AZ6" s="161"/>
      <c r="BA6" s="162"/>
    </row>
    <row r="7" spans="1:60" ht="12.75" customHeight="1" x14ac:dyDescent="0.2">
      <c r="A7" s="131"/>
      <c r="B7" s="132"/>
      <c r="C7" s="20"/>
      <c r="D7" s="126" t="s">
        <v>1</v>
      </c>
      <c r="E7" s="127"/>
      <c r="F7" s="127"/>
      <c r="G7" s="127"/>
      <c r="H7" s="127"/>
      <c r="I7" s="127"/>
      <c r="J7" s="127"/>
      <c r="K7" s="127"/>
      <c r="L7" s="128">
        <v>148</v>
      </c>
      <c r="M7" s="129"/>
      <c r="N7" s="130"/>
      <c r="O7" s="124" t="s">
        <v>38</v>
      </c>
      <c r="P7" s="124"/>
      <c r="Q7" s="125"/>
      <c r="R7" s="21"/>
      <c r="S7" s="131"/>
      <c r="T7" s="132"/>
      <c r="U7" s="20"/>
      <c r="V7" s="126" t="s">
        <v>1</v>
      </c>
      <c r="W7" s="127"/>
      <c r="X7" s="127"/>
      <c r="Y7" s="127"/>
      <c r="Z7" s="127"/>
      <c r="AA7" s="127"/>
      <c r="AB7" s="127"/>
      <c r="AC7" s="127"/>
      <c r="AD7" s="135">
        <v>3.9</v>
      </c>
      <c r="AE7" s="136"/>
      <c r="AF7" s="137"/>
      <c r="AG7" s="124" t="s">
        <v>38</v>
      </c>
      <c r="AH7" s="124"/>
      <c r="AI7" s="125"/>
      <c r="AK7" s="131"/>
      <c r="AL7" s="132"/>
      <c r="AM7" s="20"/>
      <c r="AN7" s="126" t="s">
        <v>1</v>
      </c>
      <c r="AO7" s="127"/>
      <c r="AP7" s="127"/>
      <c r="AQ7" s="127"/>
      <c r="AR7" s="127"/>
      <c r="AS7" s="127"/>
      <c r="AT7" s="127"/>
      <c r="AU7" s="127"/>
      <c r="AV7" s="128">
        <v>102</v>
      </c>
      <c r="AW7" s="129"/>
      <c r="AX7" s="130"/>
      <c r="AY7" s="124" t="s">
        <v>38</v>
      </c>
      <c r="AZ7" s="124"/>
      <c r="BA7" s="125"/>
    </row>
    <row r="8" spans="1:60" ht="12.75" customHeight="1" x14ac:dyDescent="0.2">
      <c r="A8" s="133"/>
      <c r="B8" s="134"/>
      <c r="C8" s="20"/>
      <c r="D8" s="126" t="s">
        <v>2</v>
      </c>
      <c r="E8" s="127"/>
      <c r="F8" s="127"/>
      <c r="G8" s="127"/>
      <c r="H8" s="127"/>
      <c r="I8" s="127"/>
      <c r="J8" s="127"/>
      <c r="K8" s="127"/>
      <c r="L8" s="146">
        <f>IF(ROUNDDOWN(L7*MIN(N5,N6)/3,3)=0,ROUNDDOWN(L7*MAX(N5,N6)/3,3),ROUNDDOWN(L7*MIN(N5,N6)/3,3))</f>
        <v>2.96</v>
      </c>
      <c r="M8" s="147"/>
      <c r="N8" s="148"/>
      <c r="O8" s="122" t="str">
        <f>$O$7</f>
        <v>mmol/l</v>
      </c>
      <c r="P8" s="122"/>
      <c r="Q8" s="123"/>
      <c r="R8" s="21"/>
      <c r="S8" s="133"/>
      <c r="T8" s="134"/>
      <c r="U8" s="20"/>
      <c r="V8" s="126" t="s">
        <v>2</v>
      </c>
      <c r="W8" s="127"/>
      <c r="X8" s="127"/>
      <c r="Y8" s="127"/>
      <c r="Z8" s="127"/>
      <c r="AA8" s="127"/>
      <c r="AB8" s="127"/>
      <c r="AC8" s="127"/>
      <c r="AD8" s="151">
        <f>ROUNDDOWN(AD7*IF(MIN(AF5,AF6)=0,MAX(AF5,AF6),MIN(AF5,AF6))/3,3)</f>
        <v>7.8E-2</v>
      </c>
      <c r="AE8" s="152"/>
      <c r="AF8" s="153"/>
      <c r="AG8" s="122" t="str">
        <f>$AG$7</f>
        <v>mmol/l</v>
      </c>
      <c r="AH8" s="122"/>
      <c r="AI8" s="123"/>
      <c r="AK8" s="133"/>
      <c r="AL8" s="134"/>
      <c r="AM8" s="20"/>
      <c r="AN8" s="126" t="s">
        <v>2</v>
      </c>
      <c r="AO8" s="127"/>
      <c r="AP8" s="127"/>
      <c r="AQ8" s="127"/>
      <c r="AR8" s="127"/>
      <c r="AS8" s="127"/>
      <c r="AT8" s="127"/>
      <c r="AU8" s="127"/>
      <c r="AV8" s="146">
        <f>ROUNDDOWN(AV7*IF(MIN(AX5,AX6)=0,MAX(AX5,AX6),MIN(AX5,AX6))/3,3)</f>
        <v>2.04</v>
      </c>
      <c r="AW8" s="147"/>
      <c r="AX8" s="148"/>
      <c r="AY8" s="122" t="str">
        <f>$AY$7</f>
        <v>mmol/l</v>
      </c>
      <c r="AZ8" s="122"/>
      <c r="BA8" s="123"/>
    </row>
    <row r="9" spans="1:60" x14ac:dyDescent="0.2">
      <c r="A9" s="24"/>
      <c r="B9" s="23"/>
      <c r="C9" s="2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  <c r="S9" s="24"/>
      <c r="T9" s="23"/>
      <c r="U9" s="20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K9" s="24"/>
      <c r="AL9" s="23"/>
      <c r="AM9" s="20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</row>
    <row r="10" spans="1:60" s="27" customFormat="1" x14ac:dyDescent="0.2">
      <c r="A10" s="109" t="s">
        <v>3</v>
      </c>
      <c r="B10" s="64" t="str">
        <f>$O$7</f>
        <v>mmol/l</v>
      </c>
      <c r="C10" s="61"/>
      <c r="D10" s="116" t="s">
        <v>4</v>
      </c>
      <c r="E10" s="119"/>
      <c r="F10" s="116" t="s">
        <v>5</v>
      </c>
      <c r="G10" s="119"/>
      <c r="H10" s="116" t="s">
        <v>6</v>
      </c>
      <c r="I10" s="119"/>
      <c r="J10" s="120" t="s">
        <v>7</v>
      </c>
      <c r="K10" s="119"/>
      <c r="L10" s="120" t="s">
        <v>8</v>
      </c>
      <c r="M10" s="117"/>
      <c r="N10" s="116" t="s">
        <v>9</v>
      </c>
      <c r="O10" s="117"/>
      <c r="P10" s="118" t="s">
        <v>10</v>
      </c>
      <c r="Q10" s="117"/>
      <c r="R10" s="26"/>
      <c r="S10" s="109" t="s">
        <v>3</v>
      </c>
      <c r="T10" s="64" t="str">
        <f>$AG$7</f>
        <v>mmol/l</v>
      </c>
      <c r="U10" s="61"/>
      <c r="V10" s="116" t="s">
        <v>4</v>
      </c>
      <c r="W10" s="119"/>
      <c r="X10" s="116" t="s">
        <v>5</v>
      </c>
      <c r="Y10" s="119"/>
      <c r="Z10" s="116" t="s">
        <v>6</v>
      </c>
      <c r="AA10" s="119"/>
      <c r="AB10" s="120" t="s">
        <v>7</v>
      </c>
      <c r="AC10" s="117"/>
      <c r="AD10" s="120" t="s">
        <v>8</v>
      </c>
      <c r="AE10" s="117"/>
      <c r="AF10" s="116" t="s">
        <v>9</v>
      </c>
      <c r="AG10" s="119"/>
      <c r="AH10" s="116" t="s">
        <v>10</v>
      </c>
      <c r="AI10" s="119"/>
      <c r="AJ10" s="62"/>
      <c r="AK10" s="109" t="s">
        <v>3</v>
      </c>
      <c r="AL10" s="64" t="str">
        <f>$AY$7</f>
        <v>mmol/l</v>
      </c>
      <c r="AM10" s="61"/>
      <c r="AN10" s="116" t="s">
        <v>4</v>
      </c>
      <c r="AO10" s="119"/>
      <c r="AP10" s="116" t="s">
        <v>5</v>
      </c>
      <c r="AQ10" s="119"/>
      <c r="AR10" s="116" t="s">
        <v>6</v>
      </c>
      <c r="AS10" s="119"/>
      <c r="AT10" s="120" t="s">
        <v>7</v>
      </c>
      <c r="AU10" s="119"/>
      <c r="AV10" s="120" t="s">
        <v>8</v>
      </c>
      <c r="AW10" s="117"/>
      <c r="AX10" s="116" t="s">
        <v>9</v>
      </c>
      <c r="AY10" s="117"/>
      <c r="AZ10" s="118" t="s">
        <v>10</v>
      </c>
      <c r="BA10" s="117"/>
    </row>
    <row r="11" spans="1:60" s="27" customFormat="1" x14ac:dyDescent="0.2">
      <c r="A11" s="63" t="s">
        <v>14</v>
      </c>
      <c r="B11" s="108" t="s">
        <v>61</v>
      </c>
      <c r="C11" s="61"/>
      <c r="D11" s="113">
        <f>ROUNDUP(L7-3*L7*IF(MIN(N5,N6)=0,MAX(N5,N6),MIN(N5,N6))/3,2)</f>
        <v>139.12</v>
      </c>
      <c r="E11" s="114"/>
      <c r="F11" s="115">
        <f>ROUNDUP(L7-2*L7*IF(MIN(N5,N6)=0,MAX(N5,N6),MIN(N5,N6))/3,2)</f>
        <v>142.08000000000001</v>
      </c>
      <c r="G11" s="114"/>
      <c r="H11" s="115">
        <f>ROUNDUP(L7-1*L7*IF(MIN(N5,N6)=0,MAX(N5,N6),MIN(N5,N6))/3,2)</f>
        <v>145.04</v>
      </c>
      <c r="I11" s="114"/>
      <c r="J11" s="113">
        <f>L7</f>
        <v>148</v>
      </c>
      <c r="K11" s="114"/>
      <c r="L11" s="115">
        <f>ROUNDDOWN(L7+1*L7*IF(MIN(N5,N6)=0,MAX(N5,N6),MIN(N5,N6))/3,2)</f>
        <v>150.96</v>
      </c>
      <c r="M11" s="114"/>
      <c r="N11" s="115">
        <f>ROUNDDOWN(L7+2*L7*IF(MIN(N5,N6)=0,MAX(N5,N6),MIN(N5,N6))/3,2)</f>
        <v>153.91999999999999</v>
      </c>
      <c r="O11" s="114"/>
      <c r="P11" s="115">
        <f>ROUNDDOWN(L7+3*L7*IF(MIN(N5,N6)=0,MAX(N5,N6),MIN(N5,N6))/3,2)</f>
        <v>156.88</v>
      </c>
      <c r="Q11" s="114"/>
      <c r="R11" s="28"/>
      <c r="S11" s="63" t="s">
        <v>14</v>
      </c>
      <c r="T11" s="108" t="s">
        <v>61</v>
      </c>
      <c r="U11" s="61"/>
      <c r="V11" s="112">
        <f>ROUNDUP(AD7-3*AD7*IF(MIN(AF5,AF6)=0,MAX(AF5,AF6),MIN(AF5,AF6))/3,2)</f>
        <v>3.67</v>
      </c>
      <c r="W11" s="170"/>
      <c r="X11" s="110">
        <f>ROUNDUP(AD7-2*AD7*IF(MIN(AF5,AF6)=0,MAX(AF5,AF6),MIN(AF5,AF6))/3,2)</f>
        <v>3.75</v>
      </c>
      <c r="Y11" s="111"/>
      <c r="Z11" s="110">
        <f>ROUNDUP(AD7-1*AD7*IF(MIN(AF5,AF6)=0,MAX(AF5,AF6),MIN(AF5,AF6))/3,2)</f>
        <v>3.8299999999999996</v>
      </c>
      <c r="AA11" s="111"/>
      <c r="AB11" s="112">
        <f>AD7</f>
        <v>3.9</v>
      </c>
      <c r="AC11" s="170"/>
      <c r="AD11" s="110">
        <f>ROUNDDOWN(AD7+1*AD7*IF(MIN(AF5,AF6)=0,MAX(AF5,AF6),MIN(AF5,AF6))/3,2)</f>
        <v>3.97</v>
      </c>
      <c r="AE11" s="111"/>
      <c r="AF11" s="110">
        <f>ROUNDDOWN(AD7+2*AD7*IF(MIN(AF5,AF6)=0,MAX(AF5,AF6),MIN(AF5,AF6))/3,2)</f>
        <v>4.05</v>
      </c>
      <c r="AG11" s="111"/>
      <c r="AH11" s="110">
        <f>ROUNDDOWN(AD7+3*AD7*IF(MIN(AF5,AF6)=0,MAX(AF5,AF6),MIN(AF5,AF6))/3,2)</f>
        <v>4.13</v>
      </c>
      <c r="AI11" s="111"/>
      <c r="AJ11" s="62"/>
      <c r="AK11" s="63" t="s">
        <v>14</v>
      </c>
      <c r="AL11" s="108" t="s">
        <v>61</v>
      </c>
      <c r="AM11" s="61"/>
      <c r="AN11" s="113">
        <f>ROUNDUP(AV7-3*AV7*IF(MIN(AX5,AX6)=0,MAX(AX5,AX6),MIN(AX5,AX6))/3,2)</f>
        <v>95.88</v>
      </c>
      <c r="AO11" s="114"/>
      <c r="AP11" s="115">
        <f>ROUNDUP(AV7-2*AV7*IF(MIN(AX5,AX6)=0,MAX(AX5,AX6),MIN(AX5,AX6))/3,2)</f>
        <v>97.92</v>
      </c>
      <c r="AQ11" s="114"/>
      <c r="AR11" s="115">
        <f>ROUNDUP(AV7-1*AV7*IF(MIN(AX5,AX6)=0,MAX(AX5,AX6),MIN(AX5,AX6))/3,2)</f>
        <v>99.96</v>
      </c>
      <c r="AS11" s="114"/>
      <c r="AT11" s="113">
        <f>AV7</f>
        <v>102</v>
      </c>
      <c r="AU11" s="114"/>
      <c r="AV11" s="115">
        <f>ROUNDDOWN(AV7+1*AV7*IF(MIN(AX5,AX6)=0,MAX(AX5,AX6),MIN(AX5,AX6))/3,2)</f>
        <v>104.04</v>
      </c>
      <c r="AW11" s="114"/>
      <c r="AX11" s="115">
        <f>ROUNDDOWN(AV7+2*AV7*IF(MIN(AX5,AX6)=0,MAX(AX5,AX6),MIN(AX5,AX6))/3,2)</f>
        <v>106.08</v>
      </c>
      <c r="AY11" s="114"/>
      <c r="AZ11" s="115">
        <f>ROUNDDOWN(AV7+3*AV7*IF(MIN(AX5,AX6)=0,MAX(AX5,AX6),MIN(AX5,AX6))/3,2)</f>
        <v>108.12</v>
      </c>
      <c r="BA11" s="114"/>
    </row>
    <row r="12" spans="1:60" ht="15" customHeight="1" x14ac:dyDescent="0.2">
      <c r="A12" s="29"/>
      <c r="B12" s="30"/>
      <c r="C12" s="19"/>
      <c r="D12" s="31"/>
      <c r="E12" s="32"/>
      <c r="F12" s="33"/>
      <c r="G12" s="32"/>
      <c r="H12" s="33"/>
      <c r="I12" s="32"/>
      <c r="J12" s="33"/>
      <c r="K12" s="32"/>
      <c r="L12" s="33"/>
      <c r="M12" s="32"/>
      <c r="N12" s="33"/>
      <c r="O12" s="32"/>
      <c r="P12" s="33"/>
      <c r="Q12" s="34"/>
      <c r="R12" s="35"/>
      <c r="S12" s="29"/>
      <c r="T12" s="30"/>
      <c r="U12" s="19"/>
      <c r="V12" s="31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4"/>
      <c r="AJ12" s="19"/>
      <c r="AK12" s="29"/>
      <c r="AL12" s="30"/>
      <c r="AM12" s="19"/>
      <c r="AN12" s="31"/>
      <c r="AO12" s="32"/>
      <c r="AP12" s="33"/>
      <c r="AQ12" s="32"/>
      <c r="AR12" s="33"/>
      <c r="AS12" s="32"/>
      <c r="AT12" s="33"/>
      <c r="AU12" s="32"/>
      <c r="AV12" s="33"/>
      <c r="AW12" s="32"/>
      <c r="AX12" s="33"/>
      <c r="AY12" s="32"/>
      <c r="AZ12" s="33"/>
      <c r="BA12" s="34"/>
    </row>
    <row r="13" spans="1:60" ht="20.100000000000001" customHeight="1" x14ac:dyDescent="0.2">
      <c r="A13" s="59"/>
      <c r="B13" s="45"/>
      <c r="C13" s="19"/>
      <c r="D13" s="37"/>
      <c r="E13" s="38"/>
      <c r="F13" s="39"/>
      <c r="G13" s="35"/>
      <c r="H13" s="37"/>
      <c r="I13" s="35"/>
      <c r="J13" s="37"/>
      <c r="K13" s="35"/>
      <c r="L13" s="35"/>
      <c r="M13" s="40"/>
      <c r="N13" s="37"/>
      <c r="O13" s="35"/>
      <c r="P13" s="37"/>
      <c r="Q13" s="40"/>
      <c r="R13" s="35"/>
      <c r="S13" s="59"/>
      <c r="T13" s="45"/>
      <c r="U13" s="19"/>
      <c r="V13" s="37"/>
      <c r="W13" s="38"/>
      <c r="X13" s="39"/>
      <c r="Y13" s="35"/>
      <c r="Z13" s="37"/>
      <c r="AA13" s="35"/>
      <c r="AB13" s="37"/>
      <c r="AC13" s="35"/>
      <c r="AD13" s="35"/>
      <c r="AE13" s="40"/>
      <c r="AF13" s="37"/>
      <c r="AG13" s="35"/>
      <c r="AH13" s="37"/>
      <c r="AI13" s="40"/>
      <c r="AK13" s="59"/>
      <c r="AL13" s="45"/>
      <c r="AM13" s="19"/>
      <c r="AN13" s="37"/>
      <c r="AO13" s="38"/>
      <c r="AP13" s="39"/>
      <c r="AQ13" s="35"/>
      <c r="AR13" s="37"/>
      <c r="AS13" s="35"/>
      <c r="AT13" s="37"/>
      <c r="AU13" s="35"/>
      <c r="AV13" s="35"/>
      <c r="AW13" s="40"/>
      <c r="AX13" s="37"/>
      <c r="AY13" s="35"/>
      <c r="AZ13" s="37"/>
      <c r="BA13" s="40"/>
    </row>
    <row r="14" spans="1:60" ht="20.100000000000001" customHeight="1" x14ac:dyDescent="0.2">
      <c r="A14" s="60"/>
      <c r="B14" s="45"/>
      <c r="C14" s="19"/>
      <c r="D14" s="37"/>
      <c r="E14" s="40"/>
      <c r="F14" s="37"/>
      <c r="G14" s="36"/>
      <c r="H14" s="41"/>
      <c r="I14" s="36"/>
      <c r="J14" s="41"/>
      <c r="K14" s="36"/>
      <c r="L14" s="36"/>
      <c r="M14" s="42"/>
      <c r="N14" s="41"/>
      <c r="O14" s="36"/>
      <c r="P14" s="41"/>
      <c r="Q14" s="35"/>
      <c r="R14" s="35"/>
      <c r="S14" s="60"/>
      <c r="T14" s="45"/>
      <c r="U14" s="19"/>
      <c r="V14" s="37"/>
      <c r="W14" s="40"/>
      <c r="X14" s="37"/>
      <c r="Y14" s="36"/>
      <c r="Z14" s="41"/>
      <c r="AA14" s="36"/>
      <c r="AB14" s="41"/>
      <c r="AC14" s="36"/>
      <c r="AD14" s="36"/>
      <c r="AE14" s="42"/>
      <c r="AF14" s="41"/>
      <c r="AG14" s="36"/>
      <c r="AH14" s="41"/>
      <c r="AI14" s="35"/>
      <c r="AK14" s="60"/>
      <c r="AL14" s="46"/>
      <c r="AM14" s="19"/>
      <c r="AN14" s="37"/>
      <c r="AO14" s="40"/>
      <c r="AP14" s="37"/>
      <c r="AQ14" s="36"/>
      <c r="AR14" s="41"/>
      <c r="AS14" s="36"/>
      <c r="AT14" s="41"/>
      <c r="AU14" s="36"/>
      <c r="AV14" s="36"/>
      <c r="AW14" s="42"/>
      <c r="AX14" s="41"/>
      <c r="AY14" s="36"/>
      <c r="AZ14" s="41"/>
      <c r="BA14" s="35"/>
    </row>
    <row r="15" spans="1:60" ht="20.100000000000001" customHeight="1" x14ac:dyDescent="0.2">
      <c r="A15" s="60"/>
      <c r="B15" s="45"/>
      <c r="C15" s="19"/>
      <c r="D15" s="37"/>
      <c r="E15" s="38"/>
      <c r="F15" s="39"/>
      <c r="G15" s="43"/>
      <c r="H15" s="39"/>
      <c r="I15" s="43"/>
      <c r="J15" s="39"/>
      <c r="K15" s="43"/>
      <c r="L15" s="43"/>
      <c r="M15" s="38"/>
      <c r="N15" s="39"/>
      <c r="O15" s="43"/>
      <c r="P15" s="39"/>
      <c r="Q15" s="35"/>
      <c r="R15" s="35"/>
      <c r="S15" s="60"/>
      <c r="T15" s="45"/>
      <c r="U15" s="19"/>
      <c r="V15" s="37"/>
      <c r="W15" s="38"/>
      <c r="X15" s="39"/>
      <c r="Y15" s="43"/>
      <c r="Z15" s="39"/>
      <c r="AA15" s="43"/>
      <c r="AB15" s="39"/>
      <c r="AC15" s="43"/>
      <c r="AD15" s="43"/>
      <c r="AE15" s="38"/>
      <c r="AF15" s="39"/>
      <c r="AG15" s="43"/>
      <c r="AH15" s="39"/>
      <c r="AI15" s="35"/>
      <c r="AK15" s="60"/>
      <c r="AL15" s="45"/>
      <c r="AM15" s="19"/>
      <c r="AN15" s="37"/>
      <c r="AO15" s="38"/>
      <c r="AP15" s="39"/>
      <c r="AQ15" s="43"/>
      <c r="AR15" s="39"/>
      <c r="AS15" s="43"/>
      <c r="AT15" s="39"/>
      <c r="AU15" s="43"/>
      <c r="AV15" s="43"/>
      <c r="AW15" s="38"/>
      <c r="AX15" s="39"/>
      <c r="AY15" s="43"/>
      <c r="AZ15" s="39"/>
      <c r="BA15" s="35"/>
      <c r="BD15" s="121"/>
      <c r="BE15" s="121"/>
      <c r="BF15" s="121"/>
      <c r="BG15" s="121"/>
      <c r="BH15" s="121"/>
    </row>
    <row r="16" spans="1:60" ht="20.100000000000001" customHeight="1" x14ac:dyDescent="0.2">
      <c r="A16" s="60"/>
      <c r="B16" s="45"/>
      <c r="C16" s="19"/>
      <c r="D16" s="37"/>
      <c r="E16" s="40"/>
      <c r="F16" s="37"/>
      <c r="G16" s="35"/>
      <c r="H16" s="37"/>
      <c r="I16" s="35"/>
      <c r="J16" s="37"/>
      <c r="K16" s="35"/>
      <c r="L16" s="35"/>
      <c r="M16" s="40"/>
      <c r="N16" s="37"/>
      <c r="O16" s="35"/>
      <c r="P16" s="37"/>
      <c r="Q16" s="35"/>
      <c r="R16" s="35"/>
      <c r="S16" s="60"/>
      <c r="T16" s="45"/>
      <c r="U16" s="19"/>
      <c r="V16" s="37"/>
      <c r="W16" s="40"/>
      <c r="X16" s="37"/>
      <c r="Y16" s="35"/>
      <c r="Z16" s="37"/>
      <c r="AA16" s="35"/>
      <c r="AB16" s="37"/>
      <c r="AC16" s="35"/>
      <c r="AD16" s="35"/>
      <c r="AE16" s="40"/>
      <c r="AF16" s="37"/>
      <c r="AG16" s="35"/>
      <c r="AH16" s="37"/>
      <c r="AI16" s="35"/>
      <c r="AK16" s="60"/>
      <c r="AL16" s="46"/>
      <c r="AM16" s="19"/>
      <c r="AN16" s="37"/>
      <c r="AO16" s="40"/>
      <c r="AP16" s="37"/>
      <c r="AQ16" s="35"/>
      <c r="AR16" s="37"/>
      <c r="AS16" s="35"/>
      <c r="AT16" s="37"/>
      <c r="AU16" s="35"/>
      <c r="AV16" s="35"/>
      <c r="AW16" s="40"/>
      <c r="AX16" s="37"/>
      <c r="AY16" s="35"/>
      <c r="AZ16" s="37"/>
      <c r="BA16" s="35"/>
      <c r="BD16" s="121"/>
      <c r="BE16" s="121"/>
      <c r="BF16" s="121"/>
      <c r="BG16" s="121"/>
      <c r="BH16" s="121"/>
    </row>
    <row r="17" spans="1:60" ht="20.100000000000001" customHeight="1" x14ac:dyDescent="0.2">
      <c r="A17" s="60"/>
      <c r="B17" s="45"/>
      <c r="C17" s="19"/>
      <c r="D17" s="37"/>
      <c r="E17" s="38"/>
      <c r="F17" s="39"/>
      <c r="G17" s="43"/>
      <c r="H17" s="39"/>
      <c r="I17" s="43"/>
      <c r="J17" s="39"/>
      <c r="K17" s="43"/>
      <c r="L17" s="43"/>
      <c r="M17" s="38"/>
      <c r="N17" s="39"/>
      <c r="O17" s="43"/>
      <c r="P17" s="39"/>
      <c r="Q17" s="35"/>
      <c r="R17" s="35"/>
      <c r="S17" s="60"/>
      <c r="T17" s="45"/>
      <c r="U17" s="19"/>
      <c r="V17" s="37"/>
      <c r="W17" s="38"/>
      <c r="X17" s="39"/>
      <c r="Y17" s="43"/>
      <c r="Z17" s="39"/>
      <c r="AA17" s="43"/>
      <c r="AB17" s="39"/>
      <c r="AC17" s="43"/>
      <c r="AD17" s="43"/>
      <c r="AE17" s="38"/>
      <c r="AF17" s="39"/>
      <c r="AG17" s="43"/>
      <c r="AH17" s="39"/>
      <c r="AI17" s="35"/>
      <c r="AK17" s="60"/>
      <c r="AL17" s="45"/>
      <c r="AM17" s="19"/>
      <c r="AN17" s="37"/>
      <c r="AO17" s="38"/>
      <c r="AP17" s="39"/>
      <c r="AQ17" s="43"/>
      <c r="AR17" s="39"/>
      <c r="AS17" s="43"/>
      <c r="AT17" s="39"/>
      <c r="AU17" s="43"/>
      <c r="AV17" s="43"/>
      <c r="AW17" s="38"/>
      <c r="AX17" s="39"/>
      <c r="AY17" s="43"/>
      <c r="AZ17" s="39"/>
      <c r="BA17" s="35"/>
      <c r="BD17" s="121"/>
      <c r="BE17" s="121"/>
      <c r="BF17" s="121"/>
      <c r="BG17" s="121"/>
      <c r="BH17" s="121"/>
    </row>
    <row r="18" spans="1:60" ht="20.100000000000001" customHeight="1" x14ac:dyDescent="0.2">
      <c r="A18" s="60"/>
      <c r="B18" s="45"/>
      <c r="C18" s="19"/>
      <c r="D18" s="37"/>
      <c r="E18" s="40"/>
      <c r="F18" s="37"/>
      <c r="G18" s="35"/>
      <c r="H18" s="37"/>
      <c r="I18" s="35"/>
      <c r="J18" s="37"/>
      <c r="K18" s="35"/>
      <c r="L18" s="35"/>
      <c r="M18" s="40"/>
      <c r="N18" s="37"/>
      <c r="O18" s="35"/>
      <c r="P18" s="37"/>
      <c r="Q18" s="35"/>
      <c r="R18" s="35"/>
      <c r="S18" s="60"/>
      <c r="T18" s="45"/>
      <c r="U18" s="19"/>
      <c r="V18" s="37"/>
      <c r="W18" s="40"/>
      <c r="X18" s="37"/>
      <c r="Y18" s="35"/>
      <c r="Z18" s="37"/>
      <c r="AA18" s="35"/>
      <c r="AB18" s="37"/>
      <c r="AC18" s="35"/>
      <c r="AD18" s="35"/>
      <c r="AE18" s="40"/>
      <c r="AF18" s="37"/>
      <c r="AG18" s="35"/>
      <c r="AH18" s="37"/>
      <c r="AI18" s="35"/>
      <c r="AK18" s="60"/>
      <c r="AL18" s="46"/>
      <c r="AM18" s="19"/>
      <c r="AN18" s="37"/>
      <c r="AO18" s="40"/>
      <c r="AP18" s="37"/>
      <c r="AQ18" s="35"/>
      <c r="AR18" s="37"/>
      <c r="AS18" s="35"/>
      <c r="AT18" s="37"/>
      <c r="AU18" s="35"/>
      <c r="AV18" s="35"/>
      <c r="AW18" s="40"/>
      <c r="AX18" s="37"/>
      <c r="AY18" s="35"/>
      <c r="AZ18" s="37"/>
      <c r="BA18" s="35"/>
    </row>
    <row r="19" spans="1:60" ht="20.100000000000001" customHeight="1" x14ac:dyDescent="0.2">
      <c r="A19" s="60"/>
      <c r="B19" s="45"/>
      <c r="C19" s="19"/>
      <c r="D19" s="37"/>
      <c r="E19" s="38"/>
      <c r="F19" s="39"/>
      <c r="G19" s="43"/>
      <c r="H19" s="39"/>
      <c r="I19" s="43"/>
      <c r="J19" s="39"/>
      <c r="K19" s="43"/>
      <c r="L19" s="43"/>
      <c r="M19" s="38"/>
      <c r="N19" s="39"/>
      <c r="O19" s="43"/>
      <c r="P19" s="39"/>
      <c r="Q19" s="35"/>
      <c r="R19" s="35"/>
      <c r="S19" s="60"/>
      <c r="T19" s="45"/>
      <c r="U19" s="19"/>
      <c r="V19" s="37"/>
      <c r="W19" s="38"/>
      <c r="X19" s="39"/>
      <c r="Y19" s="43"/>
      <c r="Z19" s="39"/>
      <c r="AA19" s="43"/>
      <c r="AB19" s="39"/>
      <c r="AC19" s="43"/>
      <c r="AD19" s="43"/>
      <c r="AE19" s="38"/>
      <c r="AF19" s="39"/>
      <c r="AG19" s="43"/>
      <c r="AH19" s="39"/>
      <c r="AI19" s="35"/>
      <c r="AK19" s="60"/>
      <c r="AL19" s="45"/>
      <c r="AM19" s="19"/>
      <c r="AN19" s="37"/>
      <c r="AO19" s="38"/>
      <c r="AP19" s="39"/>
      <c r="AQ19" s="43"/>
      <c r="AR19" s="39"/>
      <c r="AS19" s="43"/>
      <c r="AT19" s="39"/>
      <c r="AU19" s="43"/>
      <c r="AV19" s="43"/>
      <c r="AW19" s="38"/>
      <c r="AX19" s="39"/>
      <c r="AY19" s="43"/>
      <c r="AZ19" s="39"/>
      <c r="BA19" s="35"/>
    </row>
    <row r="20" spans="1:60" ht="20.100000000000001" customHeight="1" x14ac:dyDescent="0.2">
      <c r="A20" s="60"/>
      <c r="B20" s="45"/>
      <c r="C20" s="19"/>
      <c r="D20" s="37"/>
      <c r="E20" s="40"/>
      <c r="F20" s="37"/>
      <c r="G20" s="35"/>
      <c r="H20" s="37"/>
      <c r="I20" s="35"/>
      <c r="J20" s="37"/>
      <c r="K20" s="35"/>
      <c r="L20" s="35"/>
      <c r="M20" s="40"/>
      <c r="N20" s="37"/>
      <c r="O20" s="35"/>
      <c r="P20" s="37"/>
      <c r="Q20" s="35"/>
      <c r="R20" s="35"/>
      <c r="S20" s="60"/>
      <c r="T20" s="45"/>
      <c r="U20" s="19"/>
      <c r="V20" s="37"/>
      <c r="W20" s="40"/>
      <c r="X20" s="37"/>
      <c r="Y20" s="35"/>
      <c r="Z20" s="37"/>
      <c r="AA20" s="35"/>
      <c r="AB20" s="37"/>
      <c r="AC20" s="35"/>
      <c r="AD20" s="35"/>
      <c r="AE20" s="40"/>
      <c r="AF20" s="37"/>
      <c r="AG20" s="35"/>
      <c r="AH20" s="37"/>
      <c r="AI20" s="35"/>
      <c r="AK20" s="60"/>
      <c r="AL20" s="46"/>
      <c r="AM20" s="19"/>
      <c r="AN20" s="37"/>
      <c r="AO20" s="40"/>
      <c r="AP20" s="37"/>
      <c r="AQ20" s="35"/>
      <c r="AR20" s="37"/>
      <c r="AS20" s="35"/>
      <c r="AT20" s="37"/>
      <c r="AU20" s="35"/>
      <c r="AV20" s="35"/>
      <c r="AW20" s="40"/>
      <c r="AX20" s="37"/>
      <c r="AY20" s="35"/>
      <c r="AZ20" s="37"/>
      <c r="BA20" s="35"/>
    </row>
    <row r="21" spans="1:60" ht="20.100000000000001" customHeight="1" x14ac:dyDescent="0.2">
      <c r="A21" s="60"/>
      <c r="B21" s="45"/>
      <c r="C21" s="19"/>
      <c r="D21" s="37"/>
      <c r="E21" s="38"/>
      <c r="F21" s="39"/>
      <c r="G21" s="43"/>
      <c r="H21" s="39"/>
      <c r="I21" s="43"/>
      <c r="J21" s="39"/>
      <c r="K21" s="43"/>
      <c r="L21" s="43"/>
      <c r="M21" s="38"/>
      <c r="N21" s="39"/>
      <c r="O21" s="43"/>
      <c r="P21" s="39"/>
      <c r="Q21" s="35"/>
      <c r="R21" s="35"/>
      <c r="S21" s="60"/>
      <c r="T21" s="45"/>
      <c r="U21" s="19"/>
      <c r="V21" s="37"/>
      <c r="W21" s="38"/>
      <c r="X21" s="39"/>
      <c r="Y21" s="43"/>
      <c r="Z21" s="39"/>
      <c r="AA21" s="43"/>
      <c r="AB21" s="39"/>
      <c r="AC21" s="43"/>
      <c r="AD21" s="43"/>
      <c r="AE21" s="38"/>
      <c r="AF21" s="39"/>
      <c r="AG21" s="43"/>
      <c r="AH21" s="39"/>
      <c r="AI21" s="35"/>
      <c r="AK21" s="60"/>
      <c r="AL21" s="45"/>
      <c r="AM21" s="19"/>
      <c r="AN21" s="37"/>
      <c r="AO21" s="38"/>
      <c r="AP21" s="39"/>
      <c r="AQ21" s="43"/>
      <c r="AR21" s="39"/>
      <c r="AS21" s="43"/>
      <c r="AT21" s="39"/>
      <c r="AU21" s="43"/>
      <c r="AV21" s="43"/>
      <c r="AW21" s="38"/>
      <c r="AX21" s="39"/>
      <c r="AY21" s="43"/>
      <c r="AZ21" s="39"/>
      <c r="BA21" s="35"/>
    </row>
    <row r="22" spans="1:60" ht="20.100000000000001" customHeight="1" x14ac:dyDescent="0.2">
      <c r="A22" s="60"/>
      <c r="B22" s="45"/>
      <c r="C22" s="19"/>
      <c r="D22" s="37"/>
      <c r="E22" s="40"/>
      <c r="F22" s="37"/>
      <c r="G22" s="35"/>
      <c r="H22" s="37"/>
      <c r="I22" s="35"/>
      <c r="J22" s="37"/>
      <c r="K22" s="35"/>
      <c r="L22" s="35"/>
      <c r="M22" s="40"/>
      <c r="N22" s="37"/>
      <c r="O22" s="35"/>
      <c r="P22" s="37"/>
      <c r="Q22" s="35"/>
      <c r="R22" s="35"/>
      <c r="S22" s="60"/>
      <c r="T22" s="45"/>
      <c r="U22" s="19"/>
      <c r="V22" s="37"/>
      <c r="W22" s="40"/>
      <c r="X22" s="37"/>
      <c r="Y22" s="35"/>
      <c r="Z22" s="37"/>
      <c r="AA22" s="35"/>
      <c r="AB22" s="37"/>
      <c r="AC22" s="35"/>
      <c r="AD22" s="35"/>
      <c r="AE22" s="40"/>
      <c r="AF22" s="37"/>
      <c r="AG22" s="35"/>
      <c r="AH22" s="37"/>
      <c r="AI22" s="35"/>
      <c r="AK22" s="60"/>
      <c r="AL22" s="46"/>
      <c r="AM22" s="19"/>
      <c r="AN22" s="37"/>
      <c r="AO22" s="40"/>
      <c r="AP22" s="37"/>
      <c r="AQ22" s="35"/>
      <c r="AR22" s="37"/>
      <c r="AS22" s="35"/>
      <c r="AT22" s="37"/>
      <c r="AU22" s="35"/>
      <c r="AV22" s="35"/>
      <c r="AW22" s="40"/>
      <c r="AX22" s="37"/>
      <c r="AY22" s="35"/>
      <c r="AZ22" s="37"/>
      <c r="BA22" s="35"/>
    </row>
    <row r="23" spans="1:60" ht="20.100000000000001" customHeight="1" x14ac:dyDescent="0.2">
      <c r="A23" s="60"/>
      <c r="B23" s="45"/>
      <c r="C23" s="19"/>
      <c r="D23" s="37"/>
      <c r="E23" s="38"/>
      <c r="F23" s="39"/>
      <c r="G23" s="43"/>
      <c r="H23" s="39"/>
      <c r="I23" s="43"/>
      <c r="J23" s="39"/>
      <c r="K23" s="43"/>
      <c r="L23" s="43"/>
      <c r="M23" s="38"/>
      <c r="N23" s="39"/>
      <c r="O23" s="43"/>
      <c r="P23" s="39"/>
      <c r="Q23" s="35"/>
      <c r="R23" s="35"/>
      <c r="S23" s="60"/>
      <c r="T23" s="45"/>
      <c r="U23" s="19"/>
      <c r="V23" s="37"/>
      <c r="W23" s="38"/>
      <c r="X23" s="39"/>
      <c r="Y23" s="43"/>
      <c r="Z23" s="39"/>
      <c r="AA23" s="43"/>
      <c r="AB23" s="39"/>
      <c r="AC23" s="43"/>
      <c r="AD23" s="43"/>
      <c r="AE23" s="38"/>
      <c r="AF23" s="39"/>
      <c r="AG23" s="43"/>
      <c r="AH23" s="39"/>
      <c r="AI23" s="35"/>
      <c r="AK23" s="60"/>
      <c r="AL23" s="45"/>
      <c r="AM23" s="19"/>
      <c r="AN23" s="37"/>
      <c r="AO23" s="38"/>
      <c r="AP23" s="39"/>
      <c r="AQ23" s="43"/>
      <c r="AR23" s="39"/>
      <c r="AS23" s="43"/>
      <c r="AT23" s="39"/>
      <c r="AU23" s="43"/>
      <c r="AV23" s="43"/>
      <c r="AW23" s="38"/>
      <c r="AX23" s="39"/>
      <c r="AY23" s="43"/>
      <c r="AZ23" s="39"/>
      <c r="BA23" s="35"/>
    </row>
    <row r="24" spans="1:60" ht="20.100000000000001" customHeight="1" x14ac:dyDescent="0.2">
      <c r="A24" s="60"/>
      <c r="B24" s="45"/>
      <c r="C24" s="19"/>
      <c r="D24" s="37"/>
      <c r="E24" s="40"/>
      <c r="F24" s="37"/>
      <c r="G24" s="35"/>
      <c r="H24" s="37"/>
      <c r="I24" s="35"/>
      <c r="J24" s="37"/>
      <c r="K24" s="35"/>
      <c r="L24" s="35"/>
      <c r="M24" s="40"/>
      <c r="N24" s="37"/>
      <c r="O24" s="35"/>
      <c r="P24" s="37"/>
      <c r="Q24" s="35"/>
      <c r="R24" s="35"/>
      <c r="S24" s="60"/>
      <c r="T24" s="45"/>
      <c r="U24" s="19"/>
      <c r="V24" s="37"/>
      <c r="W24" s="40"/>
      <c r="X24" s="37"/>
      <c r="Y24" s="35"/>
      <c r="Z24" s="37"/>
      <c r="AA24" s="35"/>
      <c r="AB24" s="37"/>
      <c r="AC24" s="35"/>
      <c r="AD24" s="35"/>
      <c r="AE24" s="40"/>
      <c r="AF24" s="37"/>
      <c r="AG24" s="35"/>
      <c r="AH24" s="37"/>
      <c r="AI24" s="35"/>
      <c r="AK24" s="60"/>
      <c r="AL24" s="46"/>
      <c r="AM24" s="19"/>
      <c r="AN24" s="37"/>
      <c r="AO24" s="40"/>
      <c r="AP24" s="37"/>
      <c r="AQ24" s="35"/>
      <c r="AR24" s="37"/>
      <c r="AS24" s="35"/>
      <c r="AT24" s="37"/>
      <c r="AU24" s="35"/>
      <c r="AV24" s="35"/>
      <c r="AW24" s="40"/>
      <c r="AX24" s="37"/>
      <c r="AY24" s="35"/>
      <c r="AZ24" s="37"/>
      <c r="BA24" s="35"/>
    </row>
    <row r="25" spans="1:60" ht="20.100000000000001" customHeight="1" x14ac:dyDescent="0.2">
      <c r="A25" s="60"/>
      <c r="B25" s="45"/>
      <c r="C25" s="19"/>
      <c r="D25" s="37"/>
      <c r="E25" s="38"/>
      <c r="F25" s="39"/>
      <c r="G25" s="43"/>
      <c r="H25" s="39"/>
      <c r="I25" s="43"/>
      <c r="J25" s="39"/>
      <c r="K25" s="43"/>
      <c r="L25" s="43"/>
      <c r="M25" s="38"/>
      <c r="N25" s="39"/>
      <c r="O25" s="43"/>
      <c r="P25" s="39"/>
      <c r="Q25" s="35"/>
      <c r="R25" s="35"/>
      <c r="S25" s="60"/>
      <c r="T25" s="45"/>
      <c r="U25" s="19"/>
      <c r="V25" s="37"/>
      <c r="W25" s="38"/>
      <c r="X25" s="39"/>
      <c r="Y25" s="43"/>
      <c r="Z25" s="39"/>
      <c r="AA25" s="43"/>
      <c r="AB25" s="39"/>
      <c r="AC25" s="43"/>
      <c r="AD25" s="43"/>
      <c r="AE25" s="38"/>
      <c r="AF25" s="39"/>
      <c r="AG25" s="43"/>
      <c r="AH25" s="39"/>
      <c r="AI25" s="35"/>
      <c r="AK25" s="60"/>
      <c r="AL25" s="45"/>
      <c r="AM25" s="19"/>
      <c r="AN25" s="37"/>
      <c r="AO25" s="38"/>
      <c r="AP25" s="39"/>
      <c r="AQ25" s="43"/>
      <c r="AR25" s="39"/>
      <c r="AS25" s="43"/>
      <c r="AT25" s="39"/>
      <c r="AU25" s="43"/>
      <c r="AV25" s="43"/>
      <c r="AW25" s="38"/>
      <c r="AX25" s="39"/>
      <c r="AY25" s="43"/>
      <c r="AZ25" s="39"/>
      <c r="BA25" s="35"/>
    </row>
    <row r="26" spans="1:60" ht="20.100000000000001" customHeight="1" x14ac:dyDescent="0.2">
      <c r="A26" s="60"/>
      <c r="B26" s="45"/>
      <c r="C26" s="19"/>
      <c r="D26" s="37"/>
      <c r="E26" s="38"/>
      <c r="F26" s="39"/>
      <c r="G26" s="43"/>
      <c r="H26" s="39"/>
      <c r="I26" s="43"/>
      <c r="J26" s="39"/>
      <c r="K26" s="43"/>
      <c r="L26" s="43"/>
      <c r="M26" s="38"/>
      <c r="N26" s="39"/>
      <c r="O26" s="43"/>
      <c r="P26" s="39"/>
      <c r="Q26" s="35"/>
      <c r="R26" s="35"/>
      <c r="S26" s="60"/>
      <c r="T26" s="45"/>
      <c r="U26" s="19"/>
      <c r="V26" s="37"/>
      <c r="W26" s="38"/>
      <c r="X26" s="39"/>
      <c r="Y26" s="43"/>
      <c r="Z26" s="39"/>
      <c r="AA26" s="43"/>
      <c r="AB26" s="39"/>
      <c r="AC26" s="43"/>
      <c r="AD26" s="43"/>
      <c r="AE26" s="38"/>
      <c r="AF26" s="39"/>
      <c r="AG26" s="43"/>
      <c r="AH26" s="39"/>
      <c r="AI26" s="35"/>
      <c r="AK26" s="60"/>
      <c r="AL26" s="46"/>
      <c r="AM26" s="19"/>
      <c r="AN26" s="37"/>
      <c r="AO26" s="38"/>
      <c r="AP26" s="39"/>
      <c r="AQ26" s="43"/>
      <c r="AR26" s="39"/>
      <c r="AS26" s="43"/>
      <c r="AT26" s="39"/>
      <c r="AU26" s="43"/>
      <c r="AV26" s="43"/>
      <c r="AW26" s="38"/>
      <c r="AX26" s="39"/>
      <c r="AY26" s="43"/>
      <c r="AZ26" s="39"/>
      <c r="BA26" s="35"/>
    </row>
    <row r="27" spans="1:60" ht="20.100000000000001" customHeight="1" x14ac:dyDescent="0.2">
      <c r="A27" s="60"/>
      <c r="B27" s="45"/>
      <c r="C27" s="19"/>
      <c r="D27" s="37"/>
      <c r="E27" s="40"/>
      <c r="F27" s="37"/>
      <c r="G27" s="35"/>
      <c r="H27" s="37"/>
      <c r="I27" s="35"/>
      <c r="J27" s="37"/>
      <c r="K27" s="35"/>
      <c r="L27" s="35"/>
      <c r="M27" s="40"/>
      <c r="N27" s="37"/>
      <c r="O27" s="35"/>
      <c r="P27" s="37"/>
      <c r="Q27" s="35"/>
      <c r="R27" s="35"/>
      <c r="S27" s="60"/>
      <c r="T27" s="45"/>
      <c r="U27" s="19"/>
      <c r="V27" s="37"/>
      <c r="W27" s="40"/>
      <c r="X27" s="37"/>
      <c r="Y27" s="35"/>
      <c r="Z27" s="37"/>
      <c r="AA27" s="35"/>
      <c r="AB27" s="37"/>
      <c r="AC27" s="35"/>
      <c r="AD27" s="35"/>
      <c r="AE27" s="40"/>
      <c r="AF27" s="37"/>
      <c r="AG27" s="35"/>
      <c r="AH27" s="37"/>
      <c r="AI27" s="35"/>
      <c r="AK27" s="60"/>
      <c r="AL27" s="45"/>
      <c r="AM27" s="19"/>
      <c r="AN27" s="37"/>
      <c r="AO27" s="40"/>
      <c r="AP27" s="37"/>
      <c r="AQ27" s="35"/>
      <c r="AR27" s="37"/>
      <c r="AS27" s="35"/>
      <c r="AT27" s="37"/>
      <c r="AU27" s="35"/>
      <c r="AV27" s="35"/>
      <c r="AW27" s="40"/>
      <c r="AX27" s="37"/>
      <c r="AY27" s="35"/>
      <c r="AZ27" s="37"/>
      <c r="BA27" s="35"/>
    </row>
    <row r="28" spans="1:60" ht="20.100000000000001" customHeight="1" x14ac:dyDescent="0.2">
      <c r="A28" s="60"/>
      <c r="B28" s="45"/>
      <c r="C28" s="19"/>
      <c r="D28" s="37"/>
      <c r="E28" s="38"/>
      <c r="F28" s="39"/>
      <c r="G28" s="43"/>
      <c r="H28" s="39"/>
      <c r="I28" s="43"/>
      <c r="J28" s="39"/>
      <c r="K28" s="43"/>
      <c r="L28" s="43"/>
      <c r="M28" s="38"/>
      <c r="N28" s="39"/>
      <c r="O28" s="43"/>
      <c r="P28" s="39"/>
      <c r="Q28" s="35"/>
      <c r="R28" s="35"/>
      <c r="S28" s="60"/>
      <c r="T28" s="45"/>
      <c r="U28" s="19"/>
      <c r="V28" s="37"/>
      <c r="W28" s="38"/>
      <c r="X28" s="39"/>
      <c r="Y28" s="43"/>
      <c r="Z28" s="39"/>
      <c r="AA28" s="43"/>
      <c r="AB28" s="39"/>
      <c r="AC28" s="43"/>
      <c r="AD28" s="43"/>
      <c r="AE28" s="38"/>
      <c r="AF28" s="39"/>
      <c r="AG28" s="43"/>
      <c r="AH28" s="39"/>
      <c r="AI28" s="35"/>
      <c r="AK28" s="60"/>
      <c r="AL28" s="46"/>
      <c r="AM28" s="19"/>
      <c r="AN28" s="37"/>
      <c r="AO28" s="38"/>
      <c r="AP28" s="39"/>
      <c r="AQ28" s="43"/>
      <c r="AR28" s="39"/>
      <c r="AS28" s="43"/>
      <c r="AT28" s="39"/>
      <c r="AU28" s="43"/>
      <c r="AV28" s="43"/>
      <c r="AW28" s="38"/>
      <c r="AX28" s="39"/>
      <c r="AY28" s="43"/>
      <c r="AZ28" s="39"/>
      <c r="BA28" s="35"/>
    </row>
    <row r="29" spans="1:60" ht="20.100000000000001" customHeight="1" x14ac:dyDescent="0.2">
      <c r="A29" s="60"/>
      <c r="B29" s="45"/>
      <c r="C29" s="19"/>
      <c r="D29" s="37"/>
      <c r="E29" s="38"/>
      <c r="F29" s="39"/>
      <c r="G29" s="43"/>
      <c r="H29" s="39"/>
      <c r="I29" s="43"/>
      <c r="J29" s="39"/>
      <c r="K29" s="43"/>
      <c r="L29" s="43"/>
      <c r="M29" s="38"/>
      <c r="N29" s="39"/>
      <c r="O29" s="43"/>
      <c r="P29" s="39"/>
      <c r="Q29" s="35"/>
      <c r="R29" s="35"/>
      <c r="S29" s="60"/>
      <c r="T29" s="45"/>
      <c r="U29" s="19"/>
      <c r="V29" s="37"/>
      <c r="W29" s="38"/>
      <c r="X29" s="39"/>
      <c r="Y29" s="43"/>
      <c r="Z29" s="39"/>
      <c r="AA29" s="43"/>
      <c r="AB29" s="39"/>
      <c r="AC29" s="43"/>
      <c r="AD29" s="43"/>
      <c r="AE29" s="38"/>
      <c r="AF29" s="39"/>
      <c r="AG29" s="43"/>
      <c r="AH29" s="39"/>
      <c r="AI29" s="35"/>
      <c r="AK29" s="60"/>
      <c r="AL29" s="45"/>
      <c r="AM29" s="19"/>
      <c r="AN29" s="37"/>
      <c r="AO29" s="38"/>
      <c r="AP29" s="39"/>
      <c r="AQ29" s="43"/>
      <c r="AR29" s="39"/>
      <c r="AS29" s="43"/>
      <c r="AT29" s="39"/>
      <c r="AU29" s="43"/>
      <c r="AV29" s="43"/>
      <c r="AW29" s="38"/>
      <c r="AX29" s="39"/>
      <c r="AY29" s="43"/>
      <c r="AZ29" s="39"/>
      <c r="BA29" s="35"/>
    </row>
    <row r="30" spans="1:60" ht="20.100000000000001" customHeight="1" x14ac:dyDescent="0.2">
      <c r="A30" s="60"/>
      <c r="B30" s="45"/>
      <c r="C30" s="19"/>
      <c r="D30" s="37"/>
      <c r="E30" s="40"/>
      <c r="F30" s="37"/>
      <c r="G30" s="35"/>
      <c r="H30" s="37"/>
      <c r="I30" s="35"/>
      <c r="J30" s="37"/>
      <c r="K30" s="35"/>
      <c r="L30" s="35"/>
      <c r="M30" s="40"/>
      <c r="N30" s="37"/>
      <c r="O30" s="35"/>
      <c r="P30" s="37"/>
      <c r="Q30" s="35"/>
      <c r="R30" s="35"/>
      <c r="S30" s="60"/>
      <c r="T30" s="45"/>
      <c r="U30" s="19"/>
      <c r="V30" s="37"/>
      <c r="W30" s="40"/>
      <c r="X30" s="37"/>
      <c r="Y30" s="35"/>
      <c r="Z30" s="37"/>
      <c r="AA30" s="35"/>
      <c r="AB30" s="37"/>
      <c r="AC30" s="35"/>
      <c r="AD30" s="35"/>
      <c r="AE30" s="40"/>
      <c r="AF30" s="37"/>
      <c r="AG30" s="35"/>
      <c r="AH30" s="37"/>
      <c r="AI30" s="35"/>
      <c r="AK30" s="60"/>
      <c r="AL30" s="46"/>
      <c r="AM30" s="19"/>
      <c r="AN30" s="37"/>
      <c r="AO30" s="40"/>
      <c r="AP30" s="37"/>
      <c r="AQ30" s="35"/>
      <c r="AR30" s="37"/>
      <c r="AS30" s="35"/>
      <c r="AT30" s="37"/>
      <c r="AU30" s="35"/>
      <c r="AV30" s="35"/>
      <c r="AW30" s="40"/>
      <c r="AX30" s="37"/>
      <c r="AY30" s="35"/>
      <c r="AZ30" s="37"/>
      <c r="BA30" s="35"/>
    </row>
    <row r="31" spans="1:60" ht="20.100000000000001" customHeight="1" x14ac:dyDescent="0.2">
      <c r="A31" s="60"/>
      <c r="B31" s="45"/>
      <c r="C31" s="19"/>
      <c r="D31" s="37"/>
      <c r="E31" s="38"/>
      <c r="F31" s="39"/>
      <c r="G31" s="43"/>
      <c r="H31" s="39"/>
      <c r="I31" s="43"/>
      <c r="J31" s="39"/>
      <c r="K31" s="43"/>
      <c r="L31" s="43"/>
      <c r="M31" s="38"/>
      <c r="N31" s="39"/>
      <c r="O31" s="43"/>
      <c r="P31" s="39"/>
      <c r="Q31" s="35"/>
      <c r="R31" s="35"/>
      <c r="S31" s="60"/>
      <c r="T31" s="45"/>
      <c r="U31" s="19"/>
      <c r="V31" s="37"/>
      <c r="W31" s="38"/>
      <c r="X31" s="39"/>
      <c r="Y31" s="43"/>
      <c r="Z31" s="39"/>
      <c r="AA31" s="43"/>
      <c r="AB31" s="39"/>
      <c r="AC31" s="43"/>
      <c r="AD31" s="43"/>
      <c r="AE31" s="38"/>
      <c r="AF31" s="39"/>
      <c r="AG31" s="43"/>
      <c r="AH31" s="39"/>
      <c r="AI31" s="35"/>
      <c r="AK31" s="60"/>
      <c r="AL31" s="45"/>
      <c r="AM31" s="19"/>
      <c r="AN31" s="37"/>
      <c r="AO31" s="38"/>
      <c r="AP31" s="39"/>
      <c r="AQ31" s="43"/>
      <c r="AR31" s="39"/>
      <c r="AS31" s="43"/>
      <c r="AT31" s="39"/>
      <c r="AU31" s="43"/>
      <c r="AV31" s="43"/>
      <c r="AW31" s="38"/>
      <c r="AX31" s="39"/>
      <c r="AY31" s="43"/>
      <c r="AZ31" s="39"/>
      <c r="BA31" s="35"/>
    </row>
    <row r="32" spans="1:60" ht="20.100000000000001" customHeight="1" x14ac:dyDescent="0.2">
      <c r="A32" s="60"/>
      <c r="B32" s="45"/>
      <c r="C32" s="19"/>
      <c r="D32" s="37"/>
      <c r="E32" s="40"/>
      <c r="F32" s="37"/>
      <c r="G32" s="35"/>
      <c r="H32" s="37"/>
      <c r="I32" s="35"/>
      <c r="J32" s="37"/>
      <c r="K32" s="35"/>
      <c r="L32" s="35"/>
      <c r="M32" s="40"/>
      <c r="N32" s="37"/>
      <c r="O32" s="35"/>
      <c r="P32" s="37"/>
      <c r="Q32" s="35"/>
      <c r="R32" s="35"/>
      <c r="S32" s="60"/>
      <c r="T32" s="45"/>
      <c r="U32" s="19"/>
      <c r="V32" s="37"/>
      <c r="W32" s="40"/>
      <c r="X32" s="37"/>
      <c r="Y32" s="35"/>
      <c r="Z32" s="37"/>
      <c r="AA32" s="35"/>
      <c r="AB32" s="37"/>
      <c r="AC32" s="35"/>
      <c r="AD32" s="35"/>
      <c r="AE32" s="40"/>
      <c r="AF32" s="37"/>
      <c r="AG32" s="35"/>
      <c r="AH32" s="37"/>
      <c r="AI32" s="35"/>
      <c r="AK32" s="60"/>
      <c r="AL32" s="46"/>
      <c r="AM32" s="19"/>
      <c r="AN32" s="37"/>
      <c r="AO32" s="40"/>
      <c r="AP32" s="37"/>
      <c r="AQ32" s="35"/>
      <c r="AR32" s="37"/>
      <c r="AS32" s="35"/>
      <c r="AT32" s="37"/>
      <c r="AU32" s="35"/>
      <c r="AV32" s="35"/>
      <c r="AW32" s="40"/>
      <c r="AX32" s="37"/>
      <c r="AY32" s="35"/>
      <c r="AZ32" s="37"/>
      <c r="BA32" s="35"/>
    </row>
    <row r="33" spans="1:55" ht="20.100000000000001" customHeight="1" x14ac:dyDescent="0.2">
      <c r="A33" s="60"/>
      <c r="B33" s="45"/>
      <c r="C33" s="19"/>
      <c r="D33" s="37"/>
      <c r="E33" s="38"/>
      <c r="F33" s="39"/>
      <c r="G33" s="43"/>
      <c r="H33" s="39"/>
      <c r="I33" s="43"/>
      <c r="J33" s="39"/>
      <c r="K33" s="43"/>
      <c r="L33" s="43"/>
      <c r="M33" s="38"/>
      <c r="N33" s="39"/>
      <c r="O33" s="43"/>
      <c r="P33" s="39"/>
      <c r="Q33" s="35"/>
      <c r="R33" s="35"/>
      <c r="S33" s="60"/>
      <c r="T33" s="45"/>
      <c r="U33" s="19"/>
      <c r="V33" s="37"/>
      <c r="W33" s="38"/>
      <c r="X33" s="39"/>
      <c r="Y33" s="43"/>
      <c r="Z33" s="39"/>
      <c r="AA33" s="43"/>
      <c r="AB33" s="39"/>
      <c r="AC33" s="43"/>
      <c r="AD33" s="43"/>
      <c r="AE33" s="38"/>
      <c r="AF33" s="39"/>
      <c r="AG33" s="43"/>
      <c r="AH33" s="39"/>
      <c r="AI33" s="35"/>
      <c r="AK33" s="60"/>
      <c r="AL33" s="45"/>
      <c r="AM33" s="19"/>
      <c r="AN33" s="37"/>
      <c r="AO33" s="38"/>
      <c r="AP33" s="39"/>
      <c r="AQ33" s="43"/>
      <c r="AR33" s="39"/>
      <c r="AS33" s="43"/>
      <c r="AT33" s="39"/>
      <c r="AU33" s="43"/>
      <c r="AV33" s="43"/>
      <c r="AW33" s="38"/>
      <c r="AX33" s="39"/>
      <c r="AY33" s="43"/>
      <c r="AZ33" s="39"/>
      <c r="BA33" s="35"/>
    </row>
    <row r="34" spans="1:55" ht="20.100000000000001" customHeight="1" x14ac:dyDescent="0.2">
      <c r="A34" s="60"/>
      <c r="B34" s="45"/>
      <c r="C34" s="19"/>
      <c r="D34" s="37"/>
      <c r="E34" s="44"/>
      <c r="F34" s="37"/>
      <c r="G34" s="35"/>
      <c r="H34" s="37"/>
      <c r="I34" s="35"/>
      <c r="J34" s="37"/>
      <c r="K34" s="35"/>
      <c r="L34" s="35"/>
      <c r="M34" s="40"/>
      <c r="N34" s="37"/>
      <c r="O34" s="35"/>
      <c r="P34" s="37"/>
      <c r="Q34" s="35"/>
      <c r="R34" s="35"/>
      <c r="S34" s="60"/>
      <c r="T34" s="45"/>
      <c r="U34" s="19"/>
      <c r="V34" s="37"/>
      <c r="W34" s="44"/>
      <c r="X34" s="37"/>
      <c r="Y34" s="35"/>
      <c r="Z34" s="37"/>
      <c r="AA34" s="35"/>
      <c r="AB34" s="37"/>
      <c r="AC34" s="35"/>
      <c r="AD34" s="35"/>
      <c r="AE34" s="40"/>
      <c r="AF34" s="37"/>
      <c r="AG34" s="35"/>
      <c r="AH34" s="37"/>
      <c r="AI34" s="35"/>
      <c r="AK34" s="60"/>
      <c r="AL34" s="46"/>
      <c r="AM34" s="19"/>
      <c r="AN34" s="37"/>
      <c r="AO34" s="44"/>
      <c r="AP34" s="37"/>
      <c r="AQ34" s="35"/>
      <c r="AR34" s="37"/>
      <c r="AS34" s="35"/>
      <c r="AT34" s="37"/>
      <c r="AU34" s="35"/>
      <c r="AV34" s="35"/>
      <c r="AW34" s="40"/>
      <c r="AX34" s="37"/>
      <c r="AY34" s="35"/>
      <c r="AZ34" s="37"/>
      <c r="BA34" s="35"/>
    </row>
    <row r="35" spans="1:55" ht="20.100000000000001" customHeight="1" x14ac:dyDescent="0.2">
      <c r="A35" s="60"/>
      <c r="B35" s="45"/>
      <c r="C35" s="19"/>
      <c r="D35" s="37"/>
      <c r="E35" s="40"/>
      <c r="F35" s="39"/>
      <c r="G35" s="43"/>
      <c r="H35" s="39"/>
      <c r="I35" s="43"/>
      <c r="J35" s="39"/>
      <c r="K35" s="43"/>
      <c r="L35" s="43"/>
      <c r="M35" s="38"/>
      <c r="N35" s="39"/>
      <c r="O35" s="43"/>
      <c r="P35" s="39"/>
      <c r="Q35" s="35"/>
      <c r="R35" s="35"/>
      <c r="S35" s="60"/>
      <c r="T35" s="45"/>
      <c r="U35" s="19"/>
      <c r="V35" s="37"/>
      <c r="W35" s="40"/>
      <c r="X35" s="39"/>
      <c r="Y35" s="43"/>
      <c r="Z35" s="39"/>
      <c r="AA35" s="43"/>
      <c r="AB35" s="39"/>
      <c r="AC35" s="43"/>
      <c r="AD35" s="43"/>
      <c r="AE35" s="38"/>
      <c r="AF35" s="39"/>
      <c r="AG35" s="43"/>
      <c r="AH35" s="39"/>
      <c r="AI35" s="35"/>
      <c r="AK35" s="60"/>
      <c r="AL35" s="45"/>
      <c r="AM35" s="19"/>
      <c r="AN35" s="37"/>
      <c r="AO35" s="40"/>
      <c r="AP35" s="39"/>
      <c r="AQ35" s="43"/>
      <c r="AR35" s="39"/>
      <c r="AS35" s="43"/>
      <c r="AT35" s="39"/>
      <c r="AU35" s="43"/>
      <c r="AV35" s="43"/>
      <c r="AW35" s="38"/>
      <c r="AX35" s="39"/>
      <c r="AY35" s="43"/>
      <c r="AZ35" s="39"/>
      <c r="BA35" s="35"/>
    </row>
    <row r="36" spans="1:55" ht="20.100000000000001" customHeight="1" x14ac:dyDescent="0.2">
      <c r="A36" s="60"/>
      <c r="B36" s="45"/>
      <c r="C36" s="19"/>
      <c r="D36" s="37"/>
      <c r="E36" s="42"/>
      <c r="F36" s="37"/>
      <c r="G36" s="35"/>
      <c r="H36" s="37"/>
      <c r="I36" s="35"/>
      <c r="J36" s="37"/>
      <c r="K36" s="35"/>
      <c r="L36" s="35"/>
      <c r="M36" s="40"/>
      <c r="N36" s="37"/>
      <c r="O36" s="35"/>
      <c r="P36" s="37"/>
      <c r="Q36" s="35"/>
      <c r="R36" s="35"/>
      <c r="S36" s="60"/>
      <c r="T36" s="45"/>
      <c r="U36" s="19"/>
      <c r="V36" s="37"/>
      <c r="W36" s="42"/>
      <c r="X36" s="37"/>
      <c r="Y36" s="35"/>
      <c r="Z36" s="37"/>
      <c r="AA36" s="35"/>
      <c r="AB36" s="37"/>
      <c r="AC36" s="35"/>
      <c r="AD36" s="35"/>
      <c r="AE36" s="40"/>
      <c r="AF36" s="37"/>
      <c r="AG36" s="35"/>
      <c r="AH36" s="37"/>
      <c r="AI36" s="35"/>
      <c r="AK36" s="60"/>
      <c r="AL36" s="46"/>
      <c r="AM36" s="19"/>
      <c r="AN36" s="37"/>
      <c r="AO36" s="42"/>
      <c r="AP36" s="37"/>
      <c r="AQ36" s="35"/>
      <c r="AR36" s="37"/>
      <c r="AS36" s="35"/>
      <c r="AT36" s="37"/>
      <c r="AU36" s="35"/>
      <c r="AV36" s="35"/>
      <c r="AW36" s="40"/>
      <c r="AX36" s="37"/>
      <c r="AY36" s="35"/>
      <c r="AZ36" s="37"/>
      <c r="BA36" s="35"/>
    </row>
    <row r="37" spans="1:55" ht="20.100000000000001" customHeight="1" x14ac:dyDescent="0.2">
      <c r="A37" s="60"/>
      <c r="B37" s="45"/>
      <c r="C37" s="19"/>
      <c r="D37" s="37"/>
      <c r="E37" s="38"/>
      <c r="F37" s="39"/>
      <c r="G37" s="43"/>
      <c r="H37" s="39"/>
      <c r="I37" s="43"/>
      <c r="J37" s="39"/>
      <c r="K37" s="43"/>
      <c r="L37" s="43"/>
      <c r="M37" s="38"/>
      <c r="N37" s="39"/>
      <c r="O37" s="43"/>
      <c r="P37" s="39"/>
      <c r="Q37" s="35"/>
      <c r="R37" s="35"/>
      <c r="S37" s="60"/>
      <c r="T37" s="45"/>
      <c r="U37" s="19"/>
      <c r="V37" s="37"/>
      <c r="W37" s="38"/>
      <c r="X37" s="39"/>
      <c r="Y37" s="43"/>
      <c r="Z37" s="39"/>
      <c r="AA37" s="43"/>
      <c r="AB37" s="39"/>
      <c r="AC37" s="43"/>
      <c r="AD37" s="43"/>
      <c r="AE37" s="38"/>
      <c r="AF37" s="39"/>
      <c r="AG37" s="43"/>
      <c r="AH37" s="39"/>
      <c r="AI37" s="35"/>
      <c r="AK37" s="60"/>
      <c r="AL37" s="45"/>
      <c r="AM37" s="19"/>
      <c r="AN37" s="37"/>
      <c r="AO37" s="38"/>
      <c r="AP37" s="39"/>
      <c r="AQ37" s="43"/>
      <c r="AR37" s="39"/>
      <c r="AS37" s="43"/>
      <c r="AT37" s="39"/>
      <c r="AU37" s="43"/>
      <c r="AV37" s="43"/>
      <c r="AW37" s="38"/>
      <c r="AX37" s="39"/>
      <c r="AY37" s="43"/>
      <c r="AZ37" s="39"/>
      <c r="BA37" s="35"/>
    </row>
    <row r="38" spans="1:55" ht="15" customHeight="1" x14ac:dyDescent="0.2">
      <c r="A38" s="19"/>
      <c r="B38" s="19"/>
      <c r="C38" s="19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9"/>
      <c r="T38" s="19"/>
      <c r="U38" s="19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19"/>
      <c r="AK38" s="19"/>
      <c r="AL38" s="19"/>
      <c r="AM38" s="19"/>
      <c r="AN38" s="19"/>
      <c r="AO38" s="35"/>
      <c r="AP38" s="35"/>
      <c r="AQ38" s="35"/>
      <c r="AR38" s="35"/>
      <c r="AS38" s="47"/>
      <c r="AT38" s="48"/>
      <c r="AU38" s="48"/>
      <c r="AV38" s="48"/>
      <c r="AW38" s="48"/>
      <c r="AX38" s="48"/>
      <c r="AY38" s="48"/>
      <c r="AZ38" s="48"/>
      <c r="BA38" s="48"/>
      <c r="BB38" s="25"/>
      <c r="BC38" s="25"/>
    </row>
    <row r="39" spans="1:55" ht="3.75" customHeight="1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19"/>
    </row>
    <row r="40" spans="1:55" ht="4.5" customHeight="1" x14ac:dyDescent="0.2"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</row>
    <row r="41" spans="1:55" ht="12.75" customHeight="1" x14ac:dyDescent="0.2">
      <c r="A41" s="138" t="s">
        <v>52</v>
      </c>
      <c r="B41" s="139"/>
      <c r="C41" s="20"/>
      <c r="D41" s="126" t="s">
        <v>0</v>
      </c>
      <c r="E41" s="127"/>
      <c r="F41" s="127"/>
      <c r="G41" s="127"/>
      <c r="H41" s="127"/>
      <c r="I41" s="127"/>
      <c r="J41" s="127"/>
      <c r="K41" s="127"/>
      <c r="L41" s="127"/>
      <c r="M41" s="163"/>
      <c r="N41" s="142">
        <v>0.12</v>
      </c>
      <c r="O41" s="142"/>
      <c r="P41" s="142"/>
      <c r="Q41" s="143"/>
      <c r="R41" s="21"/>
      <c r="S41" s="138" t="s">
        <v>35</v>
      </c>
      <c r="T41" s="139"/>
      <c r="U41" s="20"/>
      <c r="V41" s="126" t="s">
        <v>0</v>
      </c>
      <c r="W41" s="127"/>
      <c r="X41" s="127"/>
      <c r="Y41" s="127"/>
      <c r="Z41" s="127"/>
      <c r="AA41" s="127"/>
      <c r="AB41" s="127"/>
      <c r="AC41" s="127"/>
      <c r="AD41" s="127"/>
      <c r="AE41" s="163"/>
      <c r="AF41" s="142">
        <v>0.18</v>
      </c>
      <c r="AG41" s="142"/>
      <c r="AH41" s="142"/>
      <c r="AI41" s="143"/>
      <c r="AK41" s="138" t="s">
        <v>32</v>
      </c>
      <c r="AL41" s="139"/>
      <c r="AM41" s="20"/>
      <c r="AN41" s="126" t="s">
        <v>0</v>
      </c>
      <c r="AO41" s="127"/>
      <c r="AP41" s="127"/>
      <c r="AQ41" s="127"/>
      <c r="AR41" s="127"/>
      <c r="AS41" s="127"/>
      <c r="AT41" s="127"/>
      <c r="AU41" s="127"/>
      <c r="AV41" s="127"/>
      <c r="AW41" s="163"/>
      <c r="AX41" s="142">
        <v>0.18</v>
      </c>
      <c r="AY41" s="142"/>
      <c r="AZ41" s="142"/>
      <c r="BA41" s="143"/>
    </row>
    <row r="42" spans="1:55" ht="12.75" customHeight="1" x14ac:dyDescent="0.2">
      <c r="A42" s="140"/>
      <c r="B42" s="141"/>
      <c r="C42" s="20"/>
      <c r="D42" s="126" t="s">
        <v>11</v>
      </c>
      <c r="E42" s="127"/>
      <c r="F42" s="127"/>
      <c r="G42" s="127"/>
      <c r="H42" s="127"/>
      <c r="I42" s="127"/>
      <c r="J42" s="127"/>
      <c r="K42" s="127"/>
      <c r="L42" s="127"/>
      <c r="M42" s="163"/>
      <c r="N42" s="144">
        <v>0.12</v>
      </c>
      <c r="O42" s="144"/>
      <c r="P42" s="144"/>
      <c r="Q42" s="145"/>
      <c r="R42" s="21"/>
      <c r="S42" s="140"/>
      <c r="T42" s="141"/>
      <c r="U42" s="20"/>
      <c r="V42" s="126" t="s">
        <v>11</v>
      </c>
      <c r="W42" s="127"/>
      <c r="X42" s="127"/>
      <c r="Y42" s="127"/>
      <c r="Z42" s="127"/>
      <c r="AA42" s="127"/>
      <c r="AB42" s="127"/>
      <c r="AC42" s="127"/>
      <c r="AD42" s="127"/>
      <c r="AE42" s="163"/>
      <c r="AF42" s="144">
        <v>0.18</v>
      </c>
      <c r="AG42" s="144"/>
      <c r="AH42" s="144"/>
      <c r="AI42" s="145"/>
      <c r="AK42" s="140"/>
      <c r="AL42" s="141"/>
      <c r="AM42" s="20"/>
      <c r="AN42" s="126" t="s">
        <v>11</v>
      </c>
      <c r="AO42" s="127"/>
      <c r="AP42" s="127"/>
      <c r="AQ42" s="127"/>
      <c r="AR42" s="127"/>
      <c r="AS42" s="127"/>
      <c r="AT42" s="127"/>
      <c r="AU42" s="127"/>
      <c r="AV42" s="127"/>
      <c r="AW42" s="163"/>
      <c r="AX42" s="144">
        <v>0.18</v>
      </c>
      <c r="AY42" s="144"/>
      <c r="AZ42" s="144"/>
      <c r="BA42" s="145"/>
    </row>
    <row r="43" spans="1:55" s="27" customFormat="1" ht="12.75" customHeight="1" x14ac:dyDescent="0.2">
      <c r="A43" s="131"/>
      <c r="B43" s="132"/>
      <c r="C43" s="20"/>
      <c r="D43" s="126" t="s">
        <v>1</v>
      </c>
      <c r="E43" s="127"/>
      <c r="F43" s="127"/>
      <c r="G43" s="127"/>
      <c r="H43" s="127"/>
      <c r="I43" s="127"/>
      <c r="J43" s="127"/>
      <c r="K43" s="127"/>
      <c r="L43" s="128">
        <v>39</v>
      </c>
      <c r="M43" s="129"/>
      <c r="N43" s="130"/>
      <c r="O43" s="124" t="s">
        <v>54</v>
      </c>
      <c r="P43" s="124"/>
      <c r="Q43" s="125"/>
      <c r="R43" s="21"/>
      <c r="S43" s="131"/>
      <c r="T43" s="132"/>
      <c r="U43" s="20"/>
      <c r="V43" s="126" t="s">
        <v>1</v>
      </c>
      <c r="W43" s="127"/>
      <c r="X43" s="127"/>
      <c r="Y43" s="127"/>
      <c r="Z43" s="127"/>
      <c r="AA43" s="127"/>
      <c r="AB43" s="127"/>
      <c r="AC43" s="127"/>
      <c r="AD43" s="128">
        <v>124</v>
      </c>
      <c r="AE43" s="129"/>
      <c r="AF43" s="130"/>
      <c r="AG43" s="124" t="s">
        <v>37</v>
      </c>
      <c r="AH43" s="124"/>
      <c r="AI43" s="125"/>
      <c r="AJ43" s="17"/>
      <c r="AK43" s="131"/>
      <c r="AL43" s="132"/>
      <c r="AM43" s="20"/>
      <c r="AN43" s="159" t="s">
        <v>1</v>
      </c>
      <c r="AO43" s="160"/>
      <c r="AP43" s="160"/>
      <c r="AQ43" s="160"/>
      <c r="AR43" s="160"/>
      <c r="AS43" s="160"/>
      <c r="AT43" s="160"/>
      <c r="AU43" s="160"/>
      <c r="AV43" s="128">
        <v>136</v>
      </c>
      <c r="AW43" s="129"/>
      <c r="AX43" s="130"/>
      <c r="AY43" s="124" t="s">
        <v>37</v>
      </c>
      <c r="AZ43" s="124"/>
      <c r="BA43" s="125"/>
    </row>
    <row r="44" spans="1:55" s="27" customFormat="1" ht="12.75" customHeight="1" x14ac:dyDescent="0.2">
      <c r="A44" s="133"/>
      <c r="B44" s="134"/>
      <c r="C44" s="20"/>
      <c r="D44" s="126" t="s">
        <v>2</v>
      </c>
      <c r="E44" s="127"/>
      <c r="F44" s="127"/>
      <c r="G44" s="127"/>
      <c r="H44" s="127"/>
      <c r="I44" s="127"/>
      <c r="J44" s="127"/>
      <c r="K44" s="127"/>
      <c r="L44" s="171">
        <f>IF(ROUNDDOWN(L43*MIN(N41,N42)/3,3)=0,ROUNDDOWN(L43*MAX(N41,N42)/3,3),ROUNDDOWN(L43*MIN(N41,N42)/3,3))</f>
        <v>1.56</v>
      </c>
      <c r="M44" s="172"/>
      <c r="N44" s="173"/>
      <c r="O44" s="122" t="str">
        <f>$O$43</f>
        <v>g/l</v>
      </c>
      <c r="P44" s="122"/>
      <c r="Q44" s="123"/>
      <c r="R44" s="21"/>
      <c r="S44" s="133"/>
      <c r="T44" s="134"/>
      <c r="U44" s="20"/>
      <c r="V44" s="126" t="s">
        <v>2</v>
      </c>
      <c r="W44" s="127"/>
      <c r="X44" s="127"/>
      <c r="Y44" s="127"/>
      <c r="Z44" s="127"/>
      <c r="AA44" s="127"/>
      <c r="AB44" s="127"/>
      <c r="AC44" s="127"/>
      <c r="AD44" s="171">
        <f>ROUNDDOWN(AD43*IF(MIN(AF41,AF42)=0,MAX(AF41,AF42),MIN(AF41,AF42))/3,3)</f>
        <v>7.44</v>
      </c>
      <c r="AE44" s="172"/>
      <c r="AF44" s="173"/>
      <c r="AG44" s="122" t="str">
        <f>$AG$43</f>
        <v>U/l</v>
      </c>
      <c r="AH44" s="122"/>
      <c r="AI44" s="123"/>
      <c r="AJ44" s="17"/>
      <c r="AK44" s="133"/>
      <c r="AL44" s="134"/>
      <c r="AM44" s="20"/>
      <c r="AN44" s="159" t="s">
        <v>2</v>
      </c>
      <c r="AO44" s="160"/>
      <c r="AP44" s="160"/>
      <c r="AQ44" s="160"/>
      <c r="AR44" s="160"/>
      <c r="AS44" s="160"/>
      <c r="AT44" s="160"/>
      <c r="AU44" s="160"/>
      <c r="AV44" s="151">
        <f>ROUNDDOWN(AV43*IF(MIN(AX41,AX42)=0,MAX(AX41,AX42),MIN(AX41,AX42))/3,3)</f>
        <v>8.16</v>
      </c>
      <c r="AW44" s="152"/>
      <c r="AX44" s="153"/>
      <c r="AY44" s="122" t="str">
        <f>$AY$43</f>
        <v>U/l</v>
      </c>
      <c r="AZ44" s="122"/>
      <c r="BA44" s="123"/>
    </row>
    <row r="45" spans="1:55" x14ac:dyDescent="0.2">
      <c r="A45" s="24"/>
      <c r="B45" s="23"/>
      <c r="C45" s="2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S45" s="24"/>
      <c r="T45" s="23"/>
      <c r="U45" s="20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K45" s="24"/>
      <c r="AL45" s="23"/>
      <c r="AM45" s="20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</row>
    <row r="46" spans="1:55" x14ac:dyDescent="0.2">
      <c r="A46" s="109" t="s">
        <v>3</v>
      </c>
      <c r="B46" s="64" t="str">
        <f>$O$43</f>
        <v>g/l</v>
      </c>
      <c r="C46" s="26"/>
      <c r="D46" s="116" t="s">
        <v>4</v>
      </c>
      <c r="E46" s="119"/>
      <c r="F46" s="116" t="s">
        <v>5</v>
      </c>
      <c r="G46" s="119"/>
      <c r="H46" s="116" t="s">
        <v>6</v>
      </c>
      <c r="I46" s="119"/>
      <c r="J46" s="120" t="s">
        <v>7</v>
      </c>
      <c r="K46" s="119"/>
      <c r="L46" s="120" t="s">
        <v>8</v>
      </c>
      <c r="M46" s="117"/>
      <c r="N46" s="116" t="s">
        <v>9</v>
      </c>
      <c r="O46" s="117"/>
      <c r="P46" s="118" t="s">
        <v>10</v>
      </c>
      <c r="Q46" s="117"/>
      <c r="R46" s="26"/>
      <c r="S46" s="109" t="s">
        <v>3</v>
      </c>
      <c r="T46" s="64" t="str">
        <f>$AG$43</f>
        <v>U/l</v>
      </c>
      <c r="U46" s="26"/>
      <c r="V46" s="116" t="s">
        <v>4</v>
      </c>
      <c r="W46" s="119"/>
      <c r="X46" s="116" t="s">
        <v>5</v>
      </c>
      <c r="Y46" s="119"/>
      <c r="Z46" s="116" t="s">
        <v>6</v>
      </c>
      <c r="AA46" s="119"/>
      <c r="AB46" s="120" t="s">
        <v>7</v>
      </c>
      <c r="AC46" s="119"/>
      <c r="AD46" s="120" t="s">
        <v>8</v>
      </c>
      <c r="AE46" s="117"/>
      <c r="AF46" s="116" t="s">
        <v>9</v>
      </c>
      <c r="AG46" s="117"/>
      <c r="AH46" s="118" t="s">
        <v>10</v>
      </c>
      <c r="AI46" s="117"/>
      <c r="AJ46" s="65"/>
      <c r="AK46" s="109" t="s">
        <v>3</v>
      </c>
      <c r="AL46" s="64" t="str">
        <f>$AY$43</f>
        <v>U/l</v>
      </c>
      <c r="AM46" s="26"/>
      <c r="AN46" s="116" t="s">
        <v>4</v>
      </c>
      <c r="AO46" s="119"/>
      <c r="AP46" s="116" t="s">
        <v>5</v>
      </c>
      <c r="AQ46" s="119"/>
      <c r="AR46" s="116" t="s">
        <v>6</v>
      </c>
      <c r="AS46" s="119"/>
      <c r="AT46" s="120" t="s">
        <v>7</v>
      </c>
      <c r="AU46" s="117"/>
      <c r="AV46" s="120" t="s">
        <v>8</v>
      </c>
      <c r="AW46" s="117"/>
      <c r="AX46" s="116" t="s">
        <v>9</v>
      </c>
      <c r="AY46" s="119"/>
      <c r="AZ46" s="116" t="s">
        <v>10</v>
      </c>
      <c r="BA46" s="119"/>
    </row>
    <row r="47" spans="1:55" x14ac:dyDescent="0.2">
      <c r="A47" s="63" t="s">
        <v>14</v>
      </c>
      <c r="B47" s="108" t="s">
        <v>61</v>
      </c>
      <c r="C47" s="26"/>
      <c r="D47" s="113">
        <f>ROUNDUP(L43-3*L43*IF(MIN(N41,N42)=0,MAX(N41,N42),MIN(N41,N42))/3,2)</f>
        <v>34.32</v>
      </c>
      <c r="E47" s="114"/>
      <c r="F47" s="115">
        <f>ROUNDUP(L43-2*L43*IF(MIN(N41,N42)=0,MAX(N41,N42),MIN(N41,N42))/3,2)</f>
        <v>35.880000000000003</v>
      </c>
      <c r="G47" s="114"/>
      <c r="H47" s="115">
        <f>ROUNDUP(L43-1*L43*IF(MIN(N41,N42)=0,MAX(N41,N42),MIN(N41,N42))/3,2)</f>
        <v>37.44</v>
      </c>
      <c r="I47" s="114"/>
      <c r="J47" s="113">
        <f>L43</f>
        <v>39</v>
      </c>
      <c r="K47" s="114"/>
      <c r="L47" s="115">
        <f>ROUNDDOWN(L43+1*L43*IF(MIN(N41,N42)=0,MAX(N41,N42),MIN(N41,N42))/3,2)</f>
        <v>40.56</v>
      </c>
      <c r="M47" s="114"/>
      <c r="N47" s="115">
        <f>ROUNDDOWN(L43+2*L43*IF(MIN(N41,N42)=0,MAX(N41,N42),MIN(N41,N42))/3,2)</f>
        <v>42.12</v>
      </c>
      <c r="O47" s="114"/>
      <c r="P47" s="115">
        <f>ROUNDDOWN(L43+3*L43*IF(MIN(N41,N42)=0,MAX(N41,N42),MIN(N41,N42))/3,2)</f>
        <v>43.68</v>
      </c>
      <c r="Q47" s="114"/>
      <c r="R47" s="66"/>
      <c r="S47" s="63" t="s">
        <v>14</v>
      </c>
      <c r="T47" s="108" t="s">
        <v>61</v>
      </c>
      <c r="U47" s="26"/>
      <c r="V47" s="113">
        <f>ROUNDUP(AD43-3*AD43*IF(MIN(AF41,AF42)=0,MAX(AF41,AF42),MIN(AF41,AF42))/3,2)</f>
        <v>101.68</v>
      </c>
      <c r="W47" s="114"/>
      <c r="X47" s="115">
        <f>ROUNDUP(AD43-2*AD43*IF(MIN(AF41,AF42)=0,MAX(AF41,AF42),MIN(AF41,AF42))/3,2)</f>
        <v>109.12</v>
      </c>
      <c r="Y47" s="114"/>
      <c r="Z47" s="115">
        <f>ROUNDUP(AD43-1*AD43*IF(MIN(AF41,AF42)=0,MAX(AF41,AF42),MIN(AF41,AF42))/3,2)</f>
        <v>116.56</v>
      </c>
      <c r="AA47" s="114"/>
      <c r="AB47" s="113">
        <f>AD43</f>
        <v>124</v>
      </c>
      <c r="AC47" s="114"/>
      <c r="AD47" s="115">
        <f>ROUNDDOWN(AD43+1*AD43*IF(MIN(AF41,AF42)=0,MAX(AF41,AF42),MIN(AF41,AF42))/3,2)</f>
        <v>131.44</v>
      </c>
      <c r="AE47" s="114"/>
      <c r="AF47" s="115">
        <f>ROUNDDOWN(AD43+2*AD43*IF(MIN(AF41,AF42)=0,MAX(AF41,AF42),MIN(AF41,AF42))/3,2)</f>
        <v>138.88</v>
      </c>
      <c r="AG47" s="114"/>
      <c r="AH47" s="115">
        <f>ROUNDDOWN(AD43+3*AD43*IF(MIN(AF41,AF42)=0,MAX(AF41,AF42),MIN(AF41,AF42))/3,2)</f>
        <v>146.32</v>
      </c>
      <c r="AI47" s="114"/>
      <c r="AJ47" s="65"/>
      <c r="AK47" s="63" t="s">
        <v>14</v>
      </c>
      <c r="AL47" s="108" t="s">
        <v>61</v>
      </c>
      <c r="AM47" s="26"/>
      <c r="AN47" s="113">
        <f>ROUNDUP(AV43-3*AV43*IF(MIN(AX41,AX42)=0,MAX(AX41,AX42),MIN(AX41,AX42))/3,2)</f>
        <v>111.52</v>
      </c>
      <c r="AO47" s="158"/>
      <c r="AP47" s="115">
        <f>ROUNDUP(AV43-2*AV43*IF(MIN(AX41,AX42)=0,MAX(AX41,AX42),MIN(AX41,AX42))/3,2)</f>
        <v>119.68</v>
      </c>
      <c r="AQ47" s="114"/>
      <c r="AR47" s="115">
        <f>ROUNDUP(AV43-1*AV43*IF(MIN(AX41,AX42)=0,MAX(AX41,AX42),MIN(AX41,AX42))/3,2)</f>
        <v>127.84</v>
      </c>
      <c r="AS47" s="114"/>
      <c r="AT47" s="113">
        <f>AV43</f>
        <v>136</v>
      </c>
      <c r="AU47" s="158"/>
      <c r="AV47" s="115">
        <f>ROUNDDOWN(AV43+1*AV43*IF(MIN(AX41,AX42)=0,MAX(AX41,AX42),MIN(AX41,AX42))/3,2)</f>
        <v>144.16</v>
      </c>
      <c r="AW47" s="114"/>
      <c r="AX47" s="115">
        <f>ROUNDDOWN(AV43+2*AV43*IF(MIN(AX41,AX42)=0,MAX(AX41,AX42),MIN(AX41,AX42))/3,2)</f>
        <v>152.32</v>
      </c>
      <c r="AY47" s="114"/>
      <c r="AZ47" s="115">
        <f>ROUNDDOWN(AV43+3*AV43*IF(MIN(AX41,AX42)=0,MAX(AX41,AX42),MIN(AX41,AX42))/3,2)</f>
        <v>160.47999999999999</v>
      </c>
      <c r="BA47" s="114"/>
    </row>
    <row r="48" spans="1:55" x14ac:dyDescent="0.2">
      <c r="A48" s="29"/>
      <c r="B48" s="30"/>
      <c r="C48" s="19"/>
      <c r="D48" s="31"/>
      <c r="E48" s="32"/>
      <c r="F48" s="33"/>
      <c r="G48" s="32"/>
      <c r="H48" s="33"/>
      <c r="I48" s="32"/>
      <c r="J48" s="33"/>
      <c r="K48" s="32"/>
      <c r="L48" s="33"/>
      <c r="M48" s="32"/>
      <c r="N48" s="33"/>
      <c r="O48" s="32"/>
      <c r="P48" s="33"/>
      <c r="Q48" s="34"/>
      <c r="R48" s="35"/>
      <c r="S48" s="29"/>
      <c r="T48" s="30"/>
      <c r="U48" s="19"/>
      <c r="V48" s="31"/>
      <c r="W48" s="32"/>
      <c r="X48" s="33"/>
      <c r="Y48" s="32"/>
      <c r="Z48" s="33"/>
      <c r="AA48" s="32"/>
      <c r="AB48" s="33"/>
      <c r="AC48" s="32"/>
      <c r="AD48" s="33"/>
      <c r="AE48" s="32"/>
      <c r="AF48" s="33"/>
      <c r="AG48" s="32"/>
      <c r="AH48" s="33"/>
      <c r="AI48" s="34"/>
      <c r="AJ48" s="19"/>
      <c r="AK48" s="29"/>
      <c r="AL48" s="30"/>
      <c r="AM48" s="19"/>
      <c r="AN48" s="31"/>
      <c r="AO48" s="32"/>
      <c r="AP48" s="33"/>
      <c r="AQ48" s="32"/>
      <c r="AR48" s="33"/>
      <c r="AS48" s="32"/>
      <c r="AT48" s="33"/>
      <c r="AU48" s="32"/>
      <c r="AV48" s="33"/>
      <c r="AW48" s="32"/>
      <c r="AX48" s="33"/>
      <c r="AY48" s="32"/>
      <c r="AZ48" s="33"/>
      <c r="BA48" s="34"/>
    </row>
    <row r="49" spans="1:53" ht="20.100000000000001" customHeight="1" x14ac:dyDescent="0.2">
      <c r="A49" s="59"/>
      <c r="B49" s="45"/>
      <c r="C49" s="19"/>
      <c r="D49" s="37"/>
      <c r="E49" s="38"/>
      <c r="F49" s="39"/>
      <c r="G49" s="35"/>
      <c r="H49" s="37"/>
      <c r="I49" s="35"/>
      <c r="J49" s="37"/>
      <c r="K49" s="35"/>
      <c r="L49" s="35"/>
      <c r="M49" s="40"/>
      <c r="N49" s="37"/>
      <c r="O49" s="35"/>
      <c r="P49" s="37"/>
      <c r="Q49" s="40"/>
      <c r="R49" s="35"/>
      <c r="S49" s="59"/>
      <c r="T49" s="45"/>
      <c r="U49" s="19"/>
      <c r="V49" s="37"/>
      <c r="W49" s="38"/>
      <c r="X49" s="39"/>
      <c r="Y49" s="35"/>
      <c r="Z49" s="37"/>
      <c r="AA49" s="35"/>
      <c r="AB49" s="37"/>
      <c r="AC49" s="35"/>
      <c r="AD49" s="35"/>
      <c r="AE49" s="40"/>
      <c r="AF49" s="37"/>
      <c r="AG49" s="35"/>
      <c r="AH49" s="37"/>
      <c r="AI49" s="40"/>
      <c r="AK49" s="59"/>
      <c r="AL49" s="45"/>
      <c r="AM49" s="19"/>
      <c r="AN49" s="37"/>
      <c r="AO49" s="38"/>
      <c r="AP49" s="39"/>
      <c r="AQ49" s="35"/>
      <c r="AR49" s="37"/>
      <c r="AS49" s="35"/>
      <c r="AT49" s="37"/>
      <c r="AU49" s="35"/>
      <c r="AV49" s="35"/>
      <c r="AW49" s="40"/>
      <c r="AX49" s="37"/>
      <c r="AY49" s="35"/>
      <c r="AZ49" s="37"/>
      <c r="BA49" s="40"/>
    </row>
    <row r="50" spans="1:53" ht="20.100000000000001" customHeight="1" x14ac:dyDescent="0.2">
      <c r="A50" s="60"/>
      <c r="B50" s="46"/>
      <c r="C50" s="19"/>
      <c r="D50" s="37"/>
      <c r="E50" s="40"/>
      <c r="F50" s="37"/>
      <c r="G50" s="36"/>
      <c r="H50" s="41"/>
      <c r="I50" s="36"/>
      <c r="J50" s="41"/>
      <c r="K50" s="36"/>
      <c r="L50" s="36"/>
      <c r="M50" s="42"/>
      <c r="N50" s="41"/>
      <c r="O50" s="36"/>
      <c r="P50" s="41"/>
      <c r="Q50" s="35"/>
      <c r="R50" s="35"/>
      <c r="S50" s="60"/>
      <c r="T50" s="46"/>
      <c r="U50" s="19"/>
      <c r="V50" s="37"/>
      <c r="W50" s="40"/>
      <c r="X50" s="37"/>
      <c r="Y50" s="36"/>
      <c r="Z50" s="41"/>
      <c r="AA50" s="36"/>
      <c r="AB50" s="41"/>
      <c r="AC50" s="36"/>
      <c r="AD50" s="36"/>
      <c r="AE50" s="42"/>
      <c r="AF50" s="41"/>
      <c r="AG50" s="36"/>
      <c r="AH50" s="41"/>
      <c r="AI50" s="35"/>
      <c r="AK50" s="60"/>
      <c r="AL50" s="46"/>
      <c r="AM50" s="19"/>
      <c r="AN50" s="37"/>
      <c r="AO50" s="40"/>
      <c r="AP50" s="37"/>
      <c r="AQ50" s="36"/>
      <c r="AR50" s="41"/>
      <c r="AS50" s="36"/>
      <c r="AT50" s="41"/>
      <c r="AU50" s="36"/>
      <c r="AV50" s="36"/>
      <c r="AW50" s="42"/>
      <c r="AX50" s="41"/>
      <c r="AY50" s="36"/>
      <c r="AZ50" s="41"/>
      <c r="BA50" s="35"/>
    </row>
    <row r="51" spans="1:53" ht="20.100000000000001" customHeight="1" x14ac:dyDescent="0.2">
      <c r="A51" s="60"/>
      <c r="B51" s="45"/>
      <c r="C51" s="19"/>
      <c r="D51" s="37"/>
      <c r="E51" s="38"/>
      <c r="F51" s="39"/>
      <c r="G51" s="43"/>
      <c r="H51" s="39"/>
      <c r="I51" s="43"/>
      <c r="J51" s="39"/>
      <c r="K51" s="43"/>
      <c r="L51" s="43"/>
      <c r="M51" s="38"/>
      <c r="N51" s="39"/>
      <c r="O51" s="43"/>
      <c r="P51" s="39"/>
      <c r="Q51" s="35"/>
      <c r="R51" s="35"/>
      <c r="S51" s="60"/>
      <c r="T51" s="45"/>
      <c r="U51" s="19"/>
      <c r="V51" s="37"/>
      <c r="W51" s="38"/>
      <c r="X51" s="39"/>
      <c r="Y51" s="43"/>
      <c r="Z51" s="39"/>
      <c r="AA51" s="43"/>
      <c r="AB51" s="39"/>
      <c r="AC51" s="43"/>
      <c r="AD51" s="43"/>
      <c r="AE51" s="38"/>
      <c r="AF51" s="39"/>
      <c r="AG51" s="43"/>
      <c r="AH51" s="39"/>
      <c r="AI51" s="35"/>
      <c r="AK51" s="60"/>
      <c r="AL51" s="45"/>
      <c r="AM51" s="19"/>
      <c r="AN51" s="37"/>
      <c r="AO51" s="38"/>
      <c r="AP51" s="39"/>
      <c r="AQ51" s="43"/>
      <c r="AR51" s="39"/>
      <c r="AS51" s="43"/>
      <c r="AT51" s="39"/>
      <c r="AU51" s="43"/>
      <c r="AV51" s="43"/>
      <c r="AW51" s="38"/>
      <c r="AX51" s="39"/>
      <c r="AY51" s="43"/>
      <c r="AZ51" s="39"/>
      <c r="BA51" s="35"/>
    </row>
    <row r="52" spans="1:53" ht="20.100000000000001" customHeight="1" x14ac:dyDescent="0.2">
      <c r="A52" s="60"/>
      <c r="B52" s="46"/>
      <c r="C52" s="19"/>
      <c r="D52" s="37"/>
      <c r="E52" s="40"/>
      <c r="F52" s="37"/>
      <c r="G52" s="35"/>
      <c r="H52" s="37"/>
      <c r="I52" s="35"/>
      <c r="J52" s="37"/>
      <c r="K52" s="35"/>
      <c r="L52" s="35"/>
      <c r="M52" s="40"/>
      <c r="N52" s="37"/>
      <c r="O52" s="35"/>
      <c r="P52" s="37"/>
      <c r="Q52" s="35"/>
      <c r="R52" s="35"/>
      <c r="S52" s="60"/>
      <c r="T52" s="46"/>
      <c r="U52" s="19"/>
      <c r="V52" s="37"/>
      <c r="W52" s="40"/>
      <c r="X52" s="37"/>
      <c r="Y52" s="35"/>
      <c r="Z52" s="37"/>
      <c r="AA52" s="35"/>
      <c r="AB52" s="37"/>
      <c r="AC52" s="35"/>
      <c r="AD52" s="35"/>
      <c r="AE52" s="40"/>
      <c r="AF52" s="37"/>
      <c r="AG52" s="35"/>
      <c r="AH52" s="37"/>
      <c r="AI52" s="35"/>
      <c r="AK52" s="60"/>
      <c r="AL52" s="46"/>
      <c r="AM52" s="19"/>
      <c r="AN52" s="37"/>
      <c r="AO52" s="40"/>
      <c r="AP52" s="37"/>
      <c r="AQ52" s="35"/>
      <c r="AR52" s="37"/>
      <c r="AS52" s="35"/>
      <c r="AT52" s="37"/>
      <c r="AU52" s="35"/>
      <c r="AV52" s="35"/>
      <c r="AW52" s="40"/>
      <c r="AX52" s="37"/>
      <c r="AY52" s="35"/>
      <c r="AZ52" s="37"/>
      <c r="BA52" s="35"/>
    </row>
    <row r="53" spans="1:53" ht="20.100000000000001" customHeight="1" x14ac:dyDescent="0.2">
      <c r="A53" s="60"/>
      <c r="B53" s="45"/>
      <c r="C53" s="19"/>
      <c r="D53" s="37"/>
      <c r="E53" s="38"/>
      <c r="F53" s="39"/>
      <c r="G53" s="43"/>
      <c r="H53" s="39"/>
      <c r="I53" s="43"/>
      <c r="J53" s="39"/>
      <c r="K53" s="43"/>
      <c r="L53" s="43"/>
      <c r="M53" s="38"/>
      <c r="N53" s="39"/>
      <c r="O53" s="43"/>
      <c r="P53" s="39"/>
      <c r="Q53" s="35"/>
      <c r="R53" s="35"/>
      <c r="S53" s="60"/>
      <c r="T53" s="45"/>
      <c r="U53" s="19"/>
      <c r="V53" s="37"/>
      <c r="W53" s="38"/>
      <c r="X53" s="39"/>
      <c r="Y53" s="43"/>
      <c r="Z53" s="39"/>
      <c r="AA53" s="43"/>
      <c r="AB53" s="39"/>
      <c r="AC53" s="43"/>
      <c r="AD53" s="43"/>
      <c r="AE53" s="38"/>
      <c r="AF53" s="39"/>
      <c r="AG53" s="43"/>
      <c r="AH53" s="39"/>
      <c r="AI53" s="35"/>
      <c r="AK53" s="60"/>
      <c r="AL53" s="45"/>
      <c r="AM53" s="19"/>
      <c r="AN53" s="37"/>
      <c r="AO53" s="38"/>
      <c r="AP53" s="39"/>
      <c r="AQ53" s="43"/>
      <c r="AR53" s="39"/>
      <c r="AS53" s="43"/>
      <c r="AT53" s="39"/>
      <c r="AU53" s="43"/>
      <c r="AV53" s="43"/>
      <c r="AW53" s="38"/>
      <c r="AX53" s="39"/>
      <c r="AY53" s="43"/>
      <c r="AZ53" s="39"/>
      <c r="BA53" s="35"/>
    </row>
    <row r="54" spans="1:53" ht="20.100000000000001" customHeight="1" x14ac:dyDescent="0.2">
      <c r="A54" s="60"/>
      <c r="B54" s="46"/>
      <c r="C54" s="19"/>
      <c r="D54" s="37"/>
      <c r="E54" s="40"/>
      <c r="F54" s="37"/>
      <c r="G54" s="35"/>
      <c r="H54" s="37"/>
      <c r="I54" s="35"/>
      <c r="J54" s="37"/>
      <c r="K54" s="35"/>
      <c r="L54" s="35"/>
      <c r="M54" s="40"/>
      <c r="N54" s="37"/>
      <c r="O54" s="35"/>
      <c r="P54" s="37"/>
      <c r="Q54" s="35"/>
      <c r="R54" s="35"/>
      <c r="S54" s="60"/>
      <c r="T54" s="46"/>
      <c r="U54" s="19"/>
      <c r="V54" s="37"/>
      <c r="W54" s="40"/>
      <c r="X54" s="37"/>
      <c r="Y54" s="35"/>
      <c r="Z54" s="37"/>
      <c r="AA54" s="35"/>
      <c r="AB54" s="37"/>
      <c r="AC54" s="35"/>
      <c r="AD54" s="35"/>
      <c r="AE54" s="40"/>
      <c r="AF54" s="37"/>
      <c r="AG54" s="35"/>
      <c r="AH54" s="37"/>
      <c r="AI54" s="35"/>
      <c r="AK54" s="60"/>
      <c r="AL54" s="46"/>
      <c r="AM54" s="19"/>
      <c r="AN54" s="37"/>
      <c r="AO54" s="40"/>
      <c r="AP54" s="37"/>
      <c r="AQ54" s="35"/>
      <c r="AR54" s="37"/>
      <c r="AS54" s="35"/>
      <c r="AT54" s="37"/>
      <c r="AU54" s="35"/>
      <c r="AV54" s="35"/>
      <c r="AW54" s="40"/>
      <c r="AX54" s="37"/>
      <c r="AY54" s="35"/>
      <c r="AZ54" s="37"/>
      <c r="BA54" s="35"/>
    </row>
    <row r="55" spans="1:53" ht="20.100000000000001" customHeight="1" x14ac:dyDescent="0.2">
      <c r="A55" s="60"/>
      <c r="B55" s="45"/>
      <c r="C55" s="19"/>
      <c r="D55" s="37"/>
      <c r="E55" s="38"/>
      <c r="F55" s="39"/>
      <c r="G55" s="43"/>
      <c r="H55" s="39"/>
      <c r="I55" s="43"/>
      <c r="J55" s="39"/>
      <c r="K55" s="43"/>
      <c r="L55" s="43"/>
      <c r="M55" s="38"/>
      <c r="N55" s="39"/>
      <c r="O55" s="43"/>
      <c r="P55" s="39"/>
      <c r="Q55" s="35"/>
      <c r="R55" s="35"/>
      <c r="S55" s="60"/>
      <c r="T55" s="45"/>
      <c r="U55" s="19"/>
      <c r="V55" s="37"/>
      <c r="W55" s="38"/>
      <c r="X55" s="39"/>
      <c r="Y55" s="43"/>
      <c r="Z55" s="39"/>
      <c r="AA55" s="43"/>
      <c r="AB55" s="39"/>
      <c r="AC55" s="43"/>
      <c r="AD55" s="43"/>
      <c r="AE55" s="38"/>
      <c r="AF55" s="39"/>
      <c r="AG55" s="43"/>
      <c r="AH55" s="39"/>
      <c r="AI55" s="35"/>
      <c r="AK55" s="60"/>
      <c r="AL55" s="45"/>
      <c r="AM55" s="19"/>
      <c r="AN55" s="37"/>
      <c r="AO55" s="38"/>
      <c r="AP55" s="39"/>
      <c r="AQ55" s="43"/>
      <c r="AR55" s="39"/>
      <c r="AS55" s="43"/>
      <c r="AT55" s="39"/>
      <c r="AU55" s="43"/>
      <c r="AV55" s="43"/>
      <c r="AW55" s="38"/>
      <c r="AX55" s="39"/>
      <c r="AY55" s="43"/>
      <c r="AZ55" s="39"/>
      <c r="BA55" s="35"/>
    </row>
    <row r="56" spans="1:53" ht="20.100000000000001" customHeight="1" x14ac:dyDescent="0.2">
      <c r="A56" s="60"/>
      <c r="B56" s="46"/>
      <c r="C56" s="19"/>
      <c r="D56" s="37"/>
      <c r="E56" s="40"/>
      <c r="F56" s="37"/>
      <c r="G56" s="35"/>
      <c r="H56" s="37"/>
      <c r="I56" s="35"/>
      <c r="J56" s="37"/>
      <c r="K56" s="35"/>
      <c r="L56" s="35"/>
      <c r="M56" s="40"/>
      <c r="N56" s="37"/>
      <c r="O56" s="35"/>
      <c r="P56" s="37"/>
      <c r="Q56" s="35"/>
      <c r="R56" s="35"/>
      <c r="S56" s="60"/>
      <c r="T56" s="46"/>
      <c r="U56" s="19"/>
      <c r="V56" s="37"/>
      <c r="W56" s="40"/>
      <c r="X56" s="37"/>
      <c r="Y56" s="35"/>
      <c r="Z56" s="37"/>
      <c r="AA56" s="35"/>
      <c r="AB56" s="37"/>
      <c r="AC56" s="35"/>
      <c r="AD56" s="35"/>
      <c r="AE56" s="40"/>
      <c r="AF56" s="37"/>
      <c r="AG56" s="35"/>
      <c r="AH56" s="37"/>
      <c r="AI56" s="35"/>
      <c r="AK56" s="60"/>
      <c r="AL56" s="46"/>
      <c r="AM56" s="19"/>
      <c r="AN56" s="37"/>
      <c r="AO56" s="40"/>
      <c r="AP56" s="37"/>
      <c r="AQ56" s="35"/>
      <c r="AR56" s="37"/>
      <c r="AS56" s="35"/>
      <c r="AT56" s="37"/>
      <c r="AU56" s="35"/>
      <c r="AV56" s="35"/>
      <c r="AW56" s="40"/>
      <c r="AX56" s="37"/>
      <c r="AY56" s="35"/>
      <c r="AZ56" s="37"/>
      <c r="BA56" s="35"/>
    </row>
    <row r="57" spans="1:53" ht="20.100000000000001" customHeight="1" x14ac:dyDescent="0.2">
      <c r="A57" s="60"/>
      <c r="B57" s="45"/>
      <c r="C57" s="19"/>
      <c r="D57" s="37"/>
      <c r="E57" s="38"/>
      <c r="F57" s="39"/>
      <c r="G57" s="43"/>
      <c r="H57" s="39"/>
      <c r="I57" s="43"/>
      <c r="J57" s="39"/>
      <c r="K57" s="43"/>
      <c r="L57" s="43"/>
      <c r="M57" s="38"/>
      <c r="N57" s="39"/>
      <c r="O57" s="43"/>
      <c r="P57" s="39"/>
      <c r="Q57" s="35"/>
      <c r="R57" s="35"/>
      <c r="S57" s="60"/>
      <c r="T57" s="45"/>
      <c r="U57" s="19"/>
      <c r="V57" s="37"/>
      <c r="W57" s="38"/>
      <c r="X57" s="39"/>
      <c r="Y57" s="43"/>
      <c r="Z57" s="39"/>
      <c r="AA57" s="43"/>
      <c r="AB57" s="39"/>
      <c r="AC57" s="43"/>
      <c r="AD57" s="43"/>
      <c r="AE57" s="38"/>
      <c r="AF57" s="39"/>
      <c r="AG57" s="43"/>
      <c r="AH57" s="39"/>
      <c r="AI57" s="35"/>
      <c r="AK57" s="60"/>
      <c r="AL57" s="45"/>
      <c r="AM57" s="19"/>
      <c r="AN57" s="37"/>
      <c r="AO57" s="38"/>
      <c r="AP57" s="39"/>
      <c r="AQ57" s="43"/>
      <c r="AR57" s="39"/>
      <c r="AS57" s="43"/>
      <c r="AT57" s="39"/>
      <c r="AU57" s="43"/>
      <c r="AV57" s="43"/>
      <c r="AW57" s="38"/>
      <c r="AX57" s="39"/>
      <c r="AY57" s="43"/>
      <c r="AZ57" s="39"/>
      <c r="BA57" s="35"/>
    </row>
    <row r="58" spans="1:53" ht="20.100000000000001" customHeight="1" x14ac:dyDescent="0.2">
      <c r="A58" s="60"/>
      <c r="B58" s="46"/>
      <c r="C58" s="19"/>
      <c r="D58" s="37"/>
      <c r="E58" s="40"/>
      <c r="F58" s="37"/>
      <c r="G58" s="35"/>
      <c r="H58" s="37"/>
      <c r="I58" s="35"/>
      <c r="J58" s="37"/>
      <c r="K58" s="35"/>
      <c r="L58" s="35"/>
      <c r="M58" s="40"/>
      <c r="N58" s="37"/>
      <c r="O58" s="35"/>
      <c r="P58" s="37"/>
      <c r="Q58" s="35"/>
      <c r="R58" s="35"/>
      <c r="S58" s="60"/>
      <c r="T58" s="46"/>
      <c r="U58" s="19"/>
      <c r="V58" s="37"/>
      <c r="W58" s="40"/>
      <c r="X58" s="37"/>
      <c r="Y58" s="35"/>
      <c r="Z58" s="37"/>
      <c r="AA58" s="35"/>
      <c r="AB58" s="37"/>
      <c r="AC58" s="35"/>
      <c r="AD58" s="35"/>
      <c r="AE58" s="40"/>
      <c r="AF58" s="37"/>
      <c r="AG58" s="35"/>
      <c r="AH58" s="37"/>
      <c r="AI58" s="35"/>
      <c r="AK58" s="60"/>
      <c r="AL58" s="46"/>
      <c r="AM58" s="19"/>
      <c r="AN58" s="37"/>
      <c r="AO58" s="40"/>
      <c r="AP58" s="37"/>
      <c r="AQ58" s="35"/>
      <c r="AR58" s="37"/>
      <c r="AS58" s="35"/>
      <c r="AT58" s="37"/>
      <c r="AU58" s="35"/>
      <c r="AV58" s="35"/>
      <c r="AW58" s="40"/>
      <c r="AX58" s="37"/>
      <c r="AY58" s="35"/>
      <c r="AZ58" s="37"/>
      <c r="BA58" s="35"/>
    </row>
    <row r="59" spans="1:53" ht="20.100000000000001" customHeight="1" x14ac:dyDescent="0.2">
      <c r="A59" s="60"/>
      <c r="B59" s="45"/>
      <c r="C59" s="19"/>
      <c r="D59" s="37"/>
      <c r="E59" s="38"/>
      <c r="F59" s="39"/>
      <c r="G59" s="43"/>
      <c r="H59" s="39"/>
      <c r="I59" s="43"/>
      <c r="J59" s="39"/>
      <c r="K59" s="43"/>
      <c r="L59" s="43"/>
      <c r="M59" s="38"/>
      <c r="N59" s="39"/>
      <c r="O59" s="43"/>
      <c r="P59" s="39"/>
      <c r="Q59" s="35"/>
      <c r="R59" s="35"/>
      <c r="S59" s="60"/>
      <c r="T59" s="45"/>
      <c r="U59" s="19"/>
      <c r="V59" s="37"/>
      <c r="W59" s="38"/>
      <c r="X59" s="39"/>
      <c r="Y59" s="43"/>
      <c r="Z59" s="39"/>
      <c r="AA59" s="43"/>
      <c r="AB59" s="39"/>
      <c r="AC59" s="43"/>
      <c r="AD59" s="43"/>
      <c r="AE59" s="38"/>
      <c r="AF59" s="39"/>
      <c r="AG59" s="43"/>
      <c r="AH59" s="39"/>
      <c r="AI59" s="35"/>
      <c r="AK59" s="60"/>
      <c r="AL59" s="45"/>
      <c r="AM59" s="19"/>
      <c r="AN59" s="37"/>
      <c r="AO59" s="38"/>
      <c r="AP59" s="39"/>
      <c r="AQ59" s="43"/>
      <c r="AR59" s="39"/>
      <c r="AS59" s="43"/>
      <c r="AT59" s="39"/>
      <c r="AU59" s="43"/>
      <c r="AV59" s="43"/>
      <c r="AW59" s="38"/>
      <c r="AX59" s="39"/>
      <c r="AY59" s="43"/>
      <c r="AZ59" s="39"/>
      <c r="BA59" s="35"/>
    </row>
    <row r="60" spans="1:53" ht="20.100000000000001" customHeight="1" x14ac:dyDescent="0.2">
      <c r="A60" s="60"/>
      <c r="B60" s="46"/>
      <c r="C60" s="19"/>
      <c r="D60" s="37"/>
      <c r="E60" s="40"/>
      <c r="F60" s="37"/>
      <c r="G60" s="35"/>
      <c r="H60" s="37"/>
      <c r="I60" s="35"/>
      <c r="J60" s="37"/>
      <c r="K60" s="35"/>
      <c r="L60" s="35"/>
      <c r="M60" s="40"/>
      <c r="N60" s="37"/>
      <c r="O60" s="35"/>
      <c r="P60" s="37"/>
      <c r="Q60" s="35"/>
      <c r="R60" s="35"/>
      <c r="S60" s="60"/>
      <c r="T60" s="46"/>
      <c r="U60" s="19"/>
      <c r="V60" s="37"/>
      <c r="W60" s="40"/>
      <c r="X60" s="37"/>
      <c r="Y60" s="35"/>
      <c r="Z60" s="37"/>
      <c r="AA60" s="35"/>
      <c r="AB60" s="37"/>
      <c r="AC60" s="35"/>
      <c r="AD60" s="35"/>
      <c r="AE60" s="40"/>
      <c r="AF60" s="37"/>
      <c r="AG60" s="35"/>
      <c r="AH60" s="37"/>
      <c r="AI60" s="35"/>
      <c r="AK60" s="60"/>
      <c r="AL60" s="46"/>
      <c r="AM60" s="19"/>
      <c r="AN60" s="37"/>
      <c r="AO60" s="40"/>
      <c r="AP60" s="37"/>
      <c r="AQ60" s="35"/>
      <c r="AR60" s="37"/>
      <c r="AS60" s="35"/>
      <c r="AT60" s="37"/>
      <c r="AU60" s="35"/>
      <c r="AV60" s="35"/>
      <c r="AW60" s="40"/>
      <c r="AX60" s="37"/>
      <c r="AY60" s="35"/>
      <c r="AZ60" s="37"/>
      <c r="BA60" s="35"/>
    </row>
    <row r="61" spans="1:53" ht="20.100000000000001" customHeight="1" x14ac:dyDescent="0.2">
      <c r="A61" s="60"/>
      <c r="B61" s="45"/>
      <c r="C61" s="19"/>
      <c r="D61" s="37"/>
      <c r="E61" s="38"/>
      <c r="F61" s="39"/>
      <c r="G61" s="43"/>
      <c r="H61" s="39"/>
      <c r="I61" s="43"/>
      <c r="J61" s="39"/>
      <c r="K61" s="43"/>
      <c r="L61" s="43"/>
      <c r="M61" s="38"/>
      <c r="N61" s="39"/>
      <c r="O61" s="43"/>
      <c r="P61" s="39"/>
      <c r="Q61" s="35"/>
      <c r="R61" s="35"/>
      <c r="S61" s="60"/>
      <c r="T61" s="45"/>
      <c r="U61" s="19"/>
      <c r="V61" s="37"/>
      <c r="W61" s="38"/>
      <c r="X61" s="39"/>
      <c r="Y61" s="43"/>
      <c r="Z61" s="39"/>
      <c r="AA61" s="43"/>
      <c r="AB61" s="39"/>
      <c r="AC61" s="43"/>
      <c r="AD61" s="43"/>
      <c r="AE61" s="38"/>
      <c r="AF61" s="39"/>
      <c r="AG61" s="43"/>
      <c r="AH61" s="39"/>
      <c r="AI61" s="35"/>
      <c r="AK61" s="60"/>
      <c r="AL61" s="45"/>
      <c r="AM61" s="19"/>
      <c r="AN61" s="37"/>
      <c r="AO61" s="38"/>
      <c r="AP61" s="39"/>
      <c r="AQ61" s="43"/>
      <c r="AR61" s="39"/>
      <c r="AS61" s="43"/>
      <c r="AT61" s="39"/>
      <c r="AU61" s="43"/>
      <c r="AV61" s="43"/>
      <c r="AW61" s="38"/>
      <c r="AX61" s="39"/>
      <c r="AY61" s="43"/>
      <c r="AZ61" s="39"/>
      <c r="BA61" s="35"/>
    </row>
    <row r="62" spans="1:53" ht="20.100000000000001" customHeight="1" x14ac:dyDescent="0.2">
      <c r="A62" s="60"/>
      <c r="B62" s="46"/>
      <c r="C62" s="19"/>
      <c r="D62" s="37"/>
      <c r="E62" s="38"/>
      <c r="F62" s="39"/>
      <c r="G62" s="43"/>
      <c r="H62" s="39"/>
      <c r="I62" s="43"/>
      <c r="J62" s="39"/>
      <c r="K62" s="43"/>
      <c r="L62" s="43"/>
      <c r="M62" s="38"/>
      <c r="N62" s="39"/>
      <c r="O62" s="43"/>
      <c r="P62" s="39"/>
      <c r="Q62" s="35"/>
      <c r="R62" s="35"/>
      <c r="S62" s="60"/>
      <c r="T62" s="46"/>
      <c r="U62" s="19"/>
      <c r="V62" s="37"/>
      <c r="W62" s="38"/>
      <c r="X62" s="39"/>
      <c r="Y62" s="43"/>
      <c r="Z62" s="39"/>
      <c r="AA62" s="43"/>
      <c r="AB62" s="39"/>
      <c r="AC62" s="43"/>
      <c r="AD62" s="43"/>
      <c r="AE62" s="38"/>
      <c r="AF62" s="39"/>
      <c r="AG62" s="43"/>
      <c r="AH62" s="39"/>
      <c r="AI62" s="35"/>
      <c r="AK62" s="60"/>
      <c r="AL62" s="46"/>
      <c r="AM62" s="19"/>
      <c r="AN62" s="37"/>
      <c r="AO62" s="38"/>
      <c r="AP62" s="39"/>
      <c r="AQ62" s="43"/>
      <c r="AR62" s="39"/>
      <c r="AS62" s="43"/>
      <c r="AT62" s="39"/>
      <c r="AU62" s="43"/>
      <c r="AV62" s="43"/>
      <c r="AW62" s="38"/>
      <c r="AX62" s="39"/>
      <c r="AY62" s="43"/>
      <c r="AZ62" s="39"/>
      <c r="BA62" s="35"/>
    </row>
    <row r="63" spans="1:53" ht="20.100000000000001" customHeight="1" x14ac:dyDescent="0.2">
      <c r="A63" s="60"/>
      <c r="B63" s="45"/>
      <c r="C63" s="19"/>
      <c r="D63" s="37"/>
      <c r="E63" s="40"/>
      <c r="F63" s="37"/>
      <c r="G63" s="35"/>
      <c r="H63" s="37"/>
      <c r="I63" s="35"/>
      <c r="J63" s="37"/>
      <c r="K63" s="35"/>
      <c r="L63" s="35"/>
      <c r="M63" s="40"/>
      <c r="N63" s="37"/>
      <c r="O63" s="35"/>
      <c r="P63" s="37"/>
      <c r="Q63" s="35"/>
      <c r="R63" s="35"/>
      <c r="S63" s="60"/>
      <c r="T63" s="45"/>
      <c r="U63" s="19"/>
      <c r="V63" s="37"/>
      <c r="W63" s="40"/>
      <c r="X63" s="37"/>
      <c r="Y63" s="35"/>
      <c r="Z63" s="37"/>
      <c r="AA63" s="35"/>
      <c r="AB63" s="37"/>
      <c r="AC63" s="35"/>
      <c r="AD63" s="35"/>
      <c r="AE63" s="40"/>
      <c r="AF63" s="37"/>
      <c r="AG63" s="35"/>
      <c r="AH63" s="37"/>
      <c r="AI63" s="35"/>
      <c r="AK63" s="60"/>
      <c r="AL63" s="45"/>
      <c r="AM63" s="19"/>
      <c r="AN63" s="37"/>
      <c r="AO63" s="40"/>
      <c r="AP63" s="37"/>
      <c r="AQ63" s="35"/>
      <c r="AR63" s="37"/>
      <c r="AS63" s="35"/>
      <c r="AT63" s="37"/>
      <c r="AU63" s="35"/>
      <c r="AV63" s="35"/>
      <c r="AW63" s="40"/>
      <c r="AX63" s="37"/>
      <c r="AY63" s="35"/>
      <c r="AZ63" s="37"/>
      <c r="BA63" s="35"/>
    </row>
    <row r="64" spans="1:53" ht="20.100000000000001" customHeight="1" x14ac:dyDescent="0.2">
      <c r="A64" s="60"/>
      <c r="B64" s="46"/>
      <c r="C64" s="19"/>
      <c r="D64" s="37"/>
      <c r="E64" s="38"/>
      <c r="F64" s="39"/>
      <c r="G64" s="43"/>
      <c r="H64" s="39"/>
      <c r="I64" s="43"/>
      <c r="J64" s="39"/>
      <c r="K64" s="43"/>
      <c r="L64" s="43"/>
      <c r="M64" s="38"/>
      <c r="N64" s="39"/>
      <c r="O64" s="43"/>
      <c r="P64" s="39"/>
      <c r="Q64" s="35"/>
      <c r="R64" s="35"/>
      <c r="S64" s="60"/>
      <c r="T64" s="46"/>
      <c r="U64" s="19"/>
      <c r="V64" s="37"/>
      <c r="W64" s="38"/>
      <c r="X64" s="39"/>
      <c r="Y64" s="43"/>
      <c r="Z64" s="39"/>
      <c r="AA64" s="43"/>
      <c r="AB64" s="39"/>
      <c r="AC64" s="43"/>
      <c r="AD64" s="43"/>
      <c r="AE64" s="38"/>
      <c r="AF64" s="39"/>
      <c r="AG64" s="43"/>
      <c r="AH64" s="39"/>
      <c r="AI64" s="35"/>
      <c r="AK64" s="60"/>
      <c r="AL64" s="46"/>
      <c r="AM64" s="19"/>
      <c r="AN64" s="37"/>
      <c r="AO64" s="38"/>
      <c r="AP64" s="39"/>
      <c r="AQ64" s="43"/>
      <c r="AR64" s="39"/>
      <c r="AS64" s="43"/>
      <c r="AT64" s="39"/>
      <c r="AU64" s="43"/>
      <c r="AV64" s="43"/>
      <c r="AW64" s="38"/>
      <c r="AX64" s="39"/>
      <c r="AY64" s="43"/>
      <c r="AZ64" s="39"/>
      <c r="BA64" s="35"/>
    </row>
    <row r="65" spans="1:55" ht="20.100000000000001" customHeight="1" x14ac:dyDescent="0.2">
      <c r="A65" s="60"/>
      <c r="B65" s="45"/>
      <c r="C65" s="19"/>
      <c r="D65" s="37"/>
      <c r="E65" s="38"/>
      <c r="F65" s="39"/>
      <c r="G65" s="43"/>
      <c r="H65" s="39"/>
      <c r="I65" s="43"/>
      <c r="J65" s="39"/>
      <c r="K65" s="43"/>
      <c r="L65" s="43"/>
      <c r="M65" s="38"/>
      <c r="N65" s="39"/>
      <c r="O65" s="43"/>
      <c r="P65" s="39"/>
      <c r="Q65" s="35"/>
      <c r="R65" s="35"/>
      <c r="S65" s="60"/>
      <c r="T65" s="45"/>
      <c r="U65" s="19"/>
      <c r="V65" s="37"/>
      <c r="W65" s="38"/>
      <c r="X65" s="39"/>
      <c r="Y65" s="43"/>
      <c r="Z65" s="39"/>
      <c r="AA65" s="43"/>
      <c r="AB65" s="39"/>
      <c r="AC65" s="43"/>
      <c r="AD65" s="43"/>
      <c r="AE65" s="38"/>
      <c r="AF65" s="39"/>
      <c r="AG65" s="43"/>
      <c r="AH65" s="39"/>
      <c r="AI65" s="35"/>
      <c r="AK65" s="60"/>
      <c r="AL65" s="45"/>
      <c r="AM65" s="19"/>
      <c r="AN65" s="37"/>
      <c r="AO65" s="38"/>
      <c r="AP65" s="39"/>
      <c r="AQ65" s="43"/>
      <c r="AR65" s="39"/>
      <c r="AS65" s="43"/>
      <c r="AT65" s="39"/>
      <c r="AU65" s="43"/>
      <c r="AV65" s="43"/>
      <c r="AW65" s="38"/>
      <c r="AX65" s="39"/>
      <c r="AY65" s="43"/>
      <c r="AZ65" s="39"/>
      <c r="BA65" s="35"/>
    </row>
    <row r="66" spans="1:55" ht="20.100000000000001" customHeight="1" x14ac:dyDescent="0.2">
      <c r="A66" s="60"/>
      <c r="B66" s="46"/>
      <c r="C66" s="19"/>
      <c r="D66" s="37"/>
      <c r="E66" s="40"/>
      <c r="F66" s="37"/>
      <c r="G66" s="35"/>
      <c r="H66" s="37"/>
      <c r="I66" s="35"/>
      <c r="J66" s="37"/>
      <c r="K66" s="35"/>
      <c r="L66" s="35"/>
      <c r="M66" s="40"/>
      <c r="N66" s="37"/>
      <c r="O66" s="35"/>
      <c r="P66" s="37"/>
      <c r="Q66" s="35"/>
      <c r="R66" s="35"/>
      <c r="S66" s="60"/>
      <c r="T66" s="46"/>
      <c r="U66" s="19"/>
      <c r="V66" s="37"/>
      <c r="W66" s="40"/>
      <c r="X66" s="37"/>
      <c r="Y66" s="35"/>
      <c r="Z66" s="37"/>
      <c r="AA66" s="35"/>
      <c r="AB66" s="37"/>
      <c r="AC66" s="35"/>
      <c r="AD66" s="35"/>
      <c r="AE66" s="40"/>
      <c r="AF66" s="37"/>
      <c r="AG66" s="35"/>
      <c r="AH66" s="37"/>
      <c r="AI66" s="35"/>
      <c r="AK66" s="60"/>
      <c r="AL66" s="46"/>
      <c r="AM66" s="19"/>
      <c r="AN66" s="37"/>
      <c r="AO66" s="40"/>
      <c r="AP66" s="37"/>
      <c r="AQ66" s="35"/>
      <c r="AR66" s="37"/>
      <c r="AS66" s="35"/>
      <c r="AT66" s="37"/>
      <c r="AU66" s="35"/>
      <c r="AV66" s="35"/>
      <c r="AW66" s="40"/>
      <c r="AX66" s="37"/>
      <c r="AY66" s="35"/>
      <c r="AZ66" s="37"/>
      <c r="BA66" s="35"/>
    </row>
    <row r="67" spans="1:55" ht="20.100000000000001" customHeight="1" x14ac:dyDescent="0.2">
      <c r="A67" s="60"/>
      <c r="B67" s="45"/>
      <c r="C67" s="19"/>
      <c r="D67" s="37"/>
      <c r="E67" s="38"/>
      <c r="F67" s="39"/>
      <c r="G67" s="43"/>
      <c r="H67" s="39"/>
      <c r="I67" s="43"/>
      <c r="J67" s="39"/>
      <c r="K67" s="43"/>
      <c r="L67" s="43"/>
      <c r="M67" s="38"/>
      <c r="N67" s="39"/>
      <c r="O67" s="43"/>
      <c r="P67" s="39"/>
      <c r="Q67" s="35"/>
      <c r="R67" s="35"/>
      <c r="S67" s="60"/>
      <c r="T67" s="45"/>
      <c r="U67" s="19"/>
      <c r="V67" s="37"/>
      <c r="W67" s="38"/>
      <c r="X67" s="39"/>
      <c r="Y67" s="43"/>
      <c r="Z67" s="39"/>
      <c r="AA67" s="43"/>
      <c r="AB67" s="39"/>
      <c r="AC67" s="43"/>
      <c r="AD67" s="43"/>
      <c r="AE67" s="38"/>
      <c r="AF67" s="39"/>
      <c r="AG67" s="43"/>
      <c r="AH67" s="39"/>
      <c r="AI67" s="35"/>
      <c r="AK67" s="60"/>
      <c r="AL67" s="45"/>
      <c r="AM67" s="19"/>
      <c r="AN67" s="37"/>
      <c r="AO67" s="38"/>
      <c r="AP67" s="39"/>
      <c r="AQ67" s="43"/>
      <c r="AR67" s="39"/>
      <c r="AS67" s="43"/>
      <c r="AT67" s="39"/>
      <c r="AU67" s="43"/>
      <c r="AV67" s="43"/>
      <c r="AW67" s="38"/>
      <c r="AX67" s="39"/>
      <c r="AY67" s="43"/>
      <c r="AZ67" s="39"/>
      <c r="BA67" s="35"/>
    </row>
    <row r="68" spans="1:55" ht="20.100000000000001" customHeight="1" x14ac:dyDescent="0.2">
      <c r="A68" s="60"/>
      <c r="B68" s="46"/>
      <c r="C68" s="19"/>
      <c r="D68" s="37"/>
      <c r="E68" s="40"/>
      <c r="F68" s="37"/>
      <c r="G68" s="35"/>
      <c r="H68" s="37"/>
      <c r="I68" s="35"/>
      <c r="J68" s="37"/>
      <c r="K68" s="35"/>
      <c r="L68" s="35"/>
      <c r="M68" s="40"/>
      <c r="N68" s="37"/>
      <c r="O68" s="35"/>
      <c r="P68" s="37"/>
      <c r="Q68" s="35"/>
      <c r="R68" s="35"/>
      <c r="S68" s="60"/>
      <c r="T68" s="46"/>
      <c r="U68" s="19"/>
      <c r="V68" s="37"/>
      <c r="W68" s="40"/>
      <c r="X68" s="37"/>
      <c r="Y68" s="35"/>
      <c r="Z68" s="37"/>
      <c r="AA68" s="35"/>
      <c r="AB68" s="37"/>
      <c r="AC68" s="35"/>
      <c r="AD68" s="35"/>
      <c r="AE68" s="40"/>
      <c r="AF68" s="37"/>
      <c r="AG68" s="35"/>
      <c r="AH68" s="37"/>
      <c r="AI68" s="35"/>
      <c r="AK68" s="60"/>
      <c r="AL68" s="46"/>
      <c r="AM68" s="19"/>
      <c r="AN68" s="37"/>
      <c r="AO68" s="40"/>
      <c r="AP68" s="37"/>
      <c r="AQ68" s="35"/>
      <c r="AR68" s="37"/>
      <c r="AS68" s="35"/>
      <c r="AT68" s="37"/>
      <c r="AU68" s="35"/>
      <c r="AV68" s="35"/>
      <c r="AW68" s="40"/>
      <c r="AX68" s="37"/>
      <c r="AY68" s="35"/>
      <c r="AZ68" s="37"/>
      <c r="BA68" s="35"/>
    </row>
    <row r="69" spans="1:55" ht="20.100000000000001" customHeight="1" x14ac:dyDescent="0.2">
      <c r="A69" s="60"/>
      <c r="B69" s="45"/>
      <c r="C69" s="19"/>
      <c r="D69" s="37"/>
      <c r="E69" s="38"/>
      <c r="F69" s="39"/>
      <c r="G69" s="43"/>
      <c r="H69" s="39"/>
      <c r="I69" s="43"/>
      <c r="J69" s="39"/>
      <c r="K69" s="43"/>
      <c r="L69" s="43"/>
      <c r="M69" s="38"/>
      <c r="N69" s="39"/>
      <c r="O69" s="43"/>
      <c r="P69" s="39"/>
      <c r="Q69" s="35"/>
      <c r="R69" s="35"/>
      <c r="S69" s="60"/>
      <c r="T69" s="45"/>
      <c r="U69" s="19"/>
      <c r="V69" s="37"/>
      <c r="W69" s="38"/>
      <c r="X69" s="39"/>
      <c r="Y69" s="43"/>
      <c r="Z69" s="39"/>
      <c r="AA69" s="43"/>
      <c r="AB69" s="39"/>
      <c r="AC69" s="43"/>
      <c r="AD69" s="43"/>
      <c r="AE69" s="38"/>
      <c r="AF69" s="39"/>
      <c r="AG69" s="43"/>
      <c r="AH69" s="39"/>
      <c r="AI69" s="35"/>
      <c r="AK69" s="60"/>
      <c r="AL69" s="45"/>
      <c r="AM69" s="19"/>
      <c r="AN69" s="37"/>
      <c r="AO69" s="38"/>
      <c r="AP69" s="39"/>
      <c r="AQ69" s="43"/>
      <c r="AR69" s="39"/>
      <c r="AS69" s="43"/>
      <c r="AT69" s="39"/>
      <c r="AU69" s="43"/>
      <c r="AV69" s="43"/>
      <c r="AW69" s="38"/>
      <c r="AX69" s="39"/>
      <c r="AY69" s="43"/>
      <c r="AZ69" s="39"/>
      <c r="BA69" s="35"/>
    </row>
    <row r="70" spans="1:55" ht="20.100000000000001" customHeight="1" x14ac:dyDescent="0.2">
      <c r="A70" s="60"/>
      <c r="B70" s="46"/>
      <c r="C70" s="19"/>
      <c r="D70" s="37"/>
      <c r="E70" s="44"/>
      <c r="F70" s="37"/>
      <c r="G70" s="35"/>
      <c r="H70" s="37"/>
      <c r="I70" s="35"/>
      <c r="J70" s="37"/>
      <c r="K70" s="35"/>
      <c r="L70" s="35"/>
      <c r="M70" s="40"/>
      <c r="N70" s="37"/>
      <c r="O70" s="35"/>
      <c r="P70" s="37"/>
      <c r="Q70" s="35"/>
      <c r="R70" s="35"/>
      <c r="S70" s="60"/>
      <c r="T70" s="46"/>
      <c r="U70" s="19"/>
      <c r="V70" s="37"/>
      <c r="W70" s="44"/>
      <c r="X70" s="37"/>
      <c r="Y70" s="35"/>
      <c r="Z70" s="37"/>
      <c r="AA70" s="35"/>
      <c r="AB70" s="37"/>
      <c r="AC70" s="35"/>
      <c r="AD70" s="35"/>
      <c r="AE70" s="40"/>
      <c r="AF70" s="37"/>
      <c r="AG70" s="35"/>
      <c r="AH70" s="37"/>
      <c r="AI70" s="35"/>
      <c r="AK70" s="60"/>
      <c r="AL70" s="46"/>
      <c r="AM70" s="19"/>
      <c r="AN70" s="37"/>
      <c r="AO70" s="44"/>
      <c r="AP70" s="37"/>
      <c r="AQ70" s="35"/>
      <c r="AR70" s="37"/>
      <c r="AS70" s="35"/>
      <c r="AT70" s="37"/>
      <c r="AU70" s="35"/>
      <c r="AV70" s="35"/>
      <c r="AW70" s="40"/>
      <c r="AX70" s="37"/>
      <c r="AY70" s="35"/>
      <c r="AZ70" s="37"/>
      <c r="BA70" s="35"/>
    </row>
    <row r="71" spans="1:55" ht="20.100000000000001" customHeight="1" x14ac:dyDescent="0.2">
      <c r="A71" s="60"/>
      <c r="B71" s="45"/>
      <c r="C71" s="19"/>
      <c r="D71" s="37"/>
      <c r="E71" s="40"/>
      <c r="F71" s="39"/>
      <c r="G71" s="43"/>
      <c r="H71" s="39"/>
      <c r="I71" s="43"/>
      <c r="J71" s="39"/>
      <c r="K71" s="43"/>
      <c r="L71" s="43"/>
      <c r="M71" s="38"/>
      <c r="N71" s="39"/>
      <c r="O71" s="43"/>
      <c r="P71" s="39"/>
      <c r="Q71" s="35"/>
      <c r="R71" s="35"/>
      <c r="S71" s="60"/>
      <c r="T71" s="45"/>
      <c r="U71" s="19"/>
      <c r="V71" s="37"/>
      <c r="W71" s="40"/>
      <c r="X71" s="39"/>
      <c r="Y71" s="43"/>
      <c r="Z71" s="39"/>
      <c r="AA71" s="43"/>
      <c r="AB71" s="39"/>
      <c r="AC71" s="43"/>
      <c r="AD71" s="43"/>
      <c r="AE71" s="38"/>
      <c r="AF71" s="39"/>
      <c r="AG71" s="43"/>
      <c r="AH71" s="39"/>
      <c r="AI71" s="35"/>
      <c r="AK71" s="60"/>
      <c r="AL71" s="45"/>
      <c r="AM71" s="19"/>
      <c r="AN71" s="37"/>
      <c r="AO71" s="40"/>
      <c r="AP71" s="39"/>
      <c r="AQ71" s="43"/>
      <c r="AR71" s="39"/>
      <c r="AS71" s="43"/>
      <c r="AT71" s="39"/>
      <c r="AU71" s="43"/>
      <c r="AV71" s="43"/>
      <c r="AW71" s="38"/>
      <c r="AX71" s="39"/>
      <c r="AY71" s="43"/>
      <c r="AZ71" s="39"/>
      <c r="BA71" s="35"/>
    </row>
    <row r="72" spans="1:55" ht="20.100000000000001" customHeight="1" x14ac:dyDescent="0.2">
      <c r="A72" s="60"/>
      <c r="B72" s="46"/>
      <c r="C72" s="19"/>
      <c r="D72" s="37"/>
      <c r="E72" s="42"/>
      <c r="F72" s="37"/>
      <c r="G72" s="35"/>
      <c r="H72" s="37"/>
      <c r="I72" s="35"/>
      <c r="J72" s="37"/>
      <c r="K72" s="35"/>
      <c r="L72" s="35"/>
      <c r="M72" s="40"/>
      <c r="N72" s="37"/>
      <c r="O72" s="35"/>
      <c r="P72" s="37"/>
      <c r="Q72" s="35"/>
      <c r="R72" s="35"/>
      <c r="S72" s="60"/>
      <c r="T72" s="46"/>
      <c r="U72" s="19"/>
      <c r="V72" s="37"/>
      <c r="W72" s="42"/>
      <c r="X72" s="37"/>
      <c r="Y72" s="35"/>
      <c r="Z72" s="37"/>
      <c r="AA72" s="35"/>
      <c r="AB72" s="37"/>
      <c r="AC72" s="35"/>
      <c r="AD72" s="35"/>
      <c r="AE72" s="40"/>
      <c r="AF72" s="37"/>
      <c r="AG72" s="35"/>
      <c r="AH72" s="37"/>
      <c r="AI72" s="35"/>
      <c r="AK72" s="60"/>
      <c r="AL72" s="46"/>
      <c r="AM72" s="19"/>
      <c r="AN72" s="37"/>
      <c r="AO72" s="42"/>
      <c r="AP72" s="37"/>
      <c r="AQ72" s="35"/>
      <c r="AR72" s="37"/>
      <c r="AS72" s="35"/>
      <c r="AT72" s="37"/>
      <c r="AU72" s="35"/>
      <c r="AV72" s="35"/>
      <c r="AW72" s="40"/>
      <c r="AX72" s="37"/>
      <c r="AY72" s="35"/>
      <c r="AZ72" s="37"/>
      <c r="BA72" s="35"/>
    </row>
    <row r="73" spans="1:55" ht="20.100000000000001" customHeight="1" x14ac:dyDescent="0.2">
      <c r="A73" s="60"/>
      <c r="B73" s="45"/>
      <c r="C73" s="19"/>
      <c r="D73" s="37"/>
      <c r="E73" s="38"/>
      <c r="F73" s="39"/>
      <c r="G73" s="43"/>
      <c r="H73" s="39"/>
      <c r="I73" s="43"/>
      <c r="J73" s="39"/>
      <c r="K73" s="43"/>
      <c r="L73" s="43"/>
      <c r="M73" s="38"/>
      <c r="N73" s="39"/>
      <c r="O73" s="43"/>
      <c r="P73" s="39"/>
      <c r="Q73" s="35"/>
      <c r="R73" s="35"/>
      <c r="S73" s="60"/>
      <c r="T73" s="45"/>
      <c r="U73" s="19"/>
      <c r="V73" s="37"/>
      <c r="W73" s="38"/>
      <c r="X73" s="39"/>
      <c r="Y73" s="43"/>
      <c r="Z73" s="39"/>
      <c r="AA73" s="43"/>
      <c r="AB73" s="39"/>
      <c r="AC73" s="43"/>
      <c r="AD73" s="43"/>
      <c r="AE73" s="38"/>
      <c r="AF73" s="39"/>
      <c r="AG73" s="43"/>
      <c r="AH73" s="39"/>
      <c r="AI73" s="35"/>
      <c r="AK73" s="60"/>
      <c r="AL73" s="45"/>
      <c r="AM73" s="19"/>
      <c r="AN73" s="37"/>
      <c r="AO73" s="38"/>
      <c r="AP73" s="39"/>
      <c r="AQ73" s="43"/>
      <c r="AR73" s="39"/>
      <c r="AS73" s="43"/>
      <c r="AT73" s="39"/>
      <c r="AU73" s="43"/>
      <c r="AV73" s="43"/>
      <c r="AW73" s="38"/>
      <c r="AX73" s="39"/>
      <c r="AY73" s="43"/>
      <c r="AZ73" s="39"/>
      <c r="BA73" s="35"/>
    </row>
    <row r="74" spans="1:55" ht="12" customHeight="1" x14ac:dyDescent="0.2">
      <c r="A74" s="19"/>
      <c r="B74" s="19"/>
      <c r="C74" s="19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19"/>
      <c r="T74" s="19"/>
      <c r="U74" s="19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19"/>
      <c r="AK74" s="19"/>
      <c r="AL74" s="19"/>
      <c r="AM74" s="19"/>
      <c r="AN74" s="19"/>
      <c r="AO74" s="35"/>
      <c r="AP74" s="35"/>
      <c r="AQ74" s="35"/>
      <c r="AR74" s="35"/>
      <c r="AS74" s="47"/>
      <c r="AT74" s="48"/>
      <c r="AU74" s="48"/>
      <c r="AV74" s="48"/>
      <c r="AW74" s="48"/>
      <c r="AX74" s="48"/>
      <c r="AY74" s="48"/>
      <c r="AZ74" s="48"/>
      <c r="BA74" s="48"/>
      <c r="BB74" s="25"/>
      <c r="BC74" s="25"/>
    </row>
    <row r="75" spans="1:55" ht="3" customHeight="1" x14ac:dyDescent="0.2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</row>
    <row r="76" spans="1:55" ht="7.5" customHeight="1" x14ac:dyDescent="0.2"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</row>
    <row r="77" spans="1:55" ht="12.75" customHeight="1" x14ac:dyDescent="0.2">
      <c r="A77" s="138" t="s">
        <v>33</v>
      </c>
      <c r="B77" s="139"/>
      <c r="C77" s="20"/>
      <c r="D77" s="126" t="s">
        <v>0</v>
      </c>
      <c r="E77" s="127"/>
      <c r="F77" s="127"/>
      <c r="G77" s="127"/>
      <c r="H77" s="127"/>
      <c r="I77" s="127"/>
      <c r="J77" s="127"/>
      <c r="K77" s="127"/>
      <c r="L77" s="127"/>
      <c r="M77" s="163"/>
      <c r="N77" s="142">
        <v>0.15</v>
      </c>
      <c r="O77" s="142"/>
      <c r="P77" s="142"/>
      <c r="Q77" s="143"/>
      <c r="R77" s="21"/>
      <c r="S77" s="138" t="s">
        <v>39</v>
      </c>
      <c r="T77" s="139"/>
      <c r="U77" s="20"/>
      <c r="V77" s="126" t="s">
        <v>0</v>
      </c>
      <c r="W77" s="127"/>
      <c r="X77" s="127"/>
      <c r="Y77" s="127"/>
      <c r="Z77" s="127"/>
      <c r="AA77" s="127"/>
      <c r="AB77" s="127"/>
      <c r="AC77" s="127"/>
      <c r="AD77" s="127"/>
      <c r="AE77" s="163"/>
      <c r="AF77" s="142">
        <v>0.09</v>
      </c>
      <c r="AG77" s="142"/>
      <c r="AH77" s="142"/>
      <c r="AI77" s="143"/>
      <c r="AK77" s="138" t="s">
        <v>41</v>
      </c>
      <c r="AL77" s="139"/>
      <c r="AM77" s="20"/>
      <c r="AN77" s="126" t="s">
        <v>0</v>
      </c>
      <c r="AO77" s="127"/>
      <c r="AP77" s="127"/>
      <c r="AQ77" s="127"/>
      <c r="AR77" s="127"/>
      <c r="AS77" s="127"/>
      <c r="AT77" s="127"/>
      <c r="AU77" s="127"/>
      <c r="AV77" s="127"/>
      <c r="AW77" s="163"/>
      <c r="AX77" s="142">
        <v>0.18</v>
      </c>
      <c r="AY77" s="142"/>
      <c r="AZ77" s="142"/>
      <c r="BA77" s="143"/>
    </row>
    <row r="78" spans="1:55" ht="12.75" customHeight="1" x14ac:dyDescent="0.2">
      <c r="A78" s="140"/>
      <c r="B78" s="141"/>
      <c r="C78" s="20"/>
      <c r="D78" s="126" t="s">
        <v>11</v>
      </c>
      <c r="E78" s="127"/>
      <c r="F78" s="127"/>
      <c r="G78" s="127"/>
      <c r="H78" s="127"/>
      <c r="I78" s="127"/>
      <c r="J78" s="127"/>
      <c r="K78" s="127"/>
      <c r="L78" s="127"/>
      <c r="M78" s="163"/>
      <c r="N78" s="144">
        <v>0.15</v>
      </c>
      <c r="O78" s="144"/>
      <c r="P78" s="144"/>
      <c r="Q78" s="145"/>
      <c r="R78" s="21"/>
      <c r="S78" s="140"/>
      <c r="T78" s="141"/>
      <c r="U78" s="20"/>
      <c r="V78" s="126" t="s">
        <v>11</v>
      </c>
      <c r="W78" s="127"/>
      <c r="X78" s="127"/>
      <c r="Y78" s="127"/>
      <c r="Z78" s="127"/>
      <c r="AA78" s="127"/>
      <c r="AB78" s="127"/>
      <c r="AC78" s="127"/>
      <c r="AD78" s="127"/>
      <c r="AE78" s="163"/>
      <c r="AF78" s="144">
        <v>0.09</v>
      </c>
      <c r="AG78" s="144"/>
      <c r="AH78" s="144"/>
      <c r="AI78" s="145"/>
      <c r="AK78" s="140"/>
      <c r="AL78" s="141"/>
      <c r="AM78" s="20"/>
      <c r="AN78" s="126" t="s">
        <v>11</v>
      </c>
      <c r="AO78" s="127"/>
      <c r="AP78" s="127"/>
      <c r="AQ78" s="127"/>
      <c r="AR78" s="127"/>
      <c r="AS78" s="127"/>
      <c r="AT78" s="127"/>
      <c r="AU78" s="127"/>
      <c r="AV78" s="127"/>
      <c r="AW78" s="163"/>
      <c r="AX78" s="144">
        <v>0.18</v>
      </c>
      <c r="AY78" s="144"/>
      <c r="AZ78" s="144"/>
      <c r="BA78" s="145"/>
    </row>
    <row r="79" spans="1:55" s="27" customFormat="1" ht="12.75" customHeight="1" x14ac:dyDescent="0.2">
      <c r="A79" s="131"/>
      <c r="B79" s="132"/>
      <c r="C79" s="20"/>
      <c r="D79" s="126" t="s">
        <v>1</v>
      </c>
      <c r="E79" s="127"/>
      <c r="F79" s="127"/>
      <c r="G79" s="127"/>
      <c r="H79" s="127"/>
      <c r="I79" s="127"/>
      <c r="J79" s="127"/>
      <c r="K79" s="127"/>
      <c r="L79" s="135">
        <v>14.7</v>
      </c>
      <c r="M79" s="136"/>
      <c r="N79" s="137"/>
      <c r="O79" s="124" t="s">
        <v>38</v>
      </c>
      <c r="P79" s="124"/>
      <c r="Q79" s="125"/>
      <c r="R79" s="21"/>
      <c r="S79" s="131"/>
      <c r="T79" s="132"/>
      <c r="U79" s="20"/>
      <c r="V79" s="126" t="s">
        <v>1</v>
      </c>
      <c r="W79" s="127"/>
      <c r="X79" s="127"/>
      <c r="Y79" s="127"/>
      <c r="Z79" s="127"/>
      <c r="AA79" s="127"/>
      <c r="AB79" s="127"/>
      <c r="AC79" s="127"/>
      <c r="AD79" s="135">
        <v>2.5499999999999998</v>
      </c>
      <c r="AE79" s="136"/>
      <c r="AF79" s="137"/>
      <c r="AG79" s="124" t="s">
        <v>38</v>
      </c>
      <c r="AH79" s="124"/>
      <c r="AI79" s="125"/>
      <c r="AJ79" s="17"/>
      <c r="AK79" s="131"/>
      <c r="AL79" s="132"/>
      <c r="AM79" s="20"/>
      <c r="AN79" s="126" t="s">
        <v>1</v>
      </c>
      <c r="AO79" s="127"/>
      <c r="AP79" s="127"/>
      <c r="AQ79" s="127"/>
      <c r="AR79" s="127"/>
      <c r="AS79" s="127"/>
      <c r="AT79" s="127"/>
      <c r="AU79" s="127"/>
      <c r="AV79" s="128">
        <v>284</v>
      </c>
      <c r="AW79" s="129"/>
      <c r="AX79" s="130"/>
      <c r="AY79" s="124" t="s">
        <v>37</v>
      </c>
      <c r="AZ79" s="124"/>
      <c r="BA79" s="125"/>
    </row>
    <row r="80" spans="1:55" s="27" customFormat="1" ht="12.75" customHeight="1" x14ac:dyDescent="0.2">
      <c r="A80" s="133"/>
      <c r="B80" s="134"/>
      <c r="C80" s="20"/>
      <c r="D80" s="126" t="s">
        <v>2</v>
      </c>
      <c r="E80" s="127"/>
      <c r="F80" s="127"/>
      <c r="G80" s="127"/>
      <c r="H80" s="127"/>
      <c r="I80" s="127"/>
      <c r="J80" s="127"/>
      <c r="K80" s="127"/>
      <c r="L80" s="151">
        <f>IF(ROUNDDOWN(L79*MIN(N77,N78)/3,3)=0,ROUNDDOWN(L79*MAX(N77,N78)/3,3),ROUNDDOWN(L79*MIN(N77,N78)/3,3))</f>
        <v>0.73499999999999999</v>
      </c>
      <c r="M80" s="152"/>
      <c r="N80" s="153"/>
      <c r="O80" s="122" t="str">
        <f>$O$79</f>
        <v>mmol/l</v>
      </c>
      <c r="P80" s="122"/>
      <c r="Q80" s="123"/>
      <c r="R80" s="21"/>
      <c r="S80" s="133"/>
      <c r="T80" s="134"/>
      <c r="U80" s="20"/>
      <c r="V80" s="126" t="s">
        <v>2</v>
      </c>
      <c r="W80" s="127"/>
      <c r="X80" s="127"/>
      <c r="Y80" s="127"/>
      <c r="Z80" s="127"/>
      <c r="AA80" s="127"/>
      <c r="AB80" s="127"/>
      <c r="AC80" s="127"/>
      <c r="AD80" s="174">
        <f>ROUNDDOWN(AD79*IF(MIN(AF77,AF78)=0,MAX(AF77,AF78),MIN(AF77,AF78))/3,3)</f>
        <v>7.5999999999999998E-2</v>
      </c>
      <c r="AE80" s="175"/>
      <c r="AF80" s="176"/>
      <c r="AG80" s="122" t="str">
        <f>$AG$79</f>
        <v>mmol/l</v>
      </c>
      <c r="AH80" s="122"/>
      <c r="AI80" s="123"/>
      <c r="AJ80" s="17"/>
      <c r="AK80" s="133"/>
      <c r="AL80" s="134"/>
      <c r="AM80" s="20"/>
      <c r="AN80" s="126" t="s">
        <v>2</v>
      </c>
      <c r="AO80" s="127"/>
      <c r="AP80" s="127"/>
      <c r="AQ80" s="127"/>
      <c r="AR80" s="127"/>
      <c r="AS80" s="127"/>
      <c r="AT80" s="127"/>
      <c r="AU80" s="127"/>
      <c r="AV80" s="151">
        <f>ROUNDDOWN(AV79*IF(MIN(AX77,AX78)=0,MAX(AX77,AX78),MIN(AX77,AX78))/3,3)</f>
        <v>17.04</v>
      </c>
      <c r="AW80" s="152"/>
      <c r="AX80" s="153"/>
      <c r="AY80" s="122" t="str">
        <f>$AY$79</f>
        <v>U/l</v>
      </c>
      <c r="AZ80" s="122"/>
      <c r="BA80" s="123"/>
    </row>
    <row r="81" spans="1:53" x14ac:dyDescent="0.2">
      <c r="A81" s="24"/>
      <c r="B81" s="23"/>
      <c r="C81" s="20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5"/>
      <c r="S81" s="24"/>
      <c r="T81" s="23"/>
      <c r="U81" s="20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K81" s="24"/>
      <c r="AL81" s="23"/>
      <c r="AM81" s="20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</row>
    <row r="82" spans="1:53" x14ac:dyDescent="0.2">
      <c r="A82" s="109" t="s">
        <v>3</v>
      </c>
      <c r="B82" s="64" t="str">
        <f>$O$79</f>
        <v>mmol/l</v>
      </c>
      <c r="C82" s="26"/>
      <c r="D82" s="116" t="s">
        <v>4</v>
      </c>
      <c r="E82" s="119"/>
      <c r="F82" s="116" t="s">
        <v>5</v>
      </c>
      <c r="G82" s="119"/>
      <c r="H82" s="116" t="s">
        <v>6</v>
      </c>
      <c r="I82" s="119"/>
      <c r="J82" s="120" t="s">
        <v>7</v>
      </c>
      <c r="K82" s="119"/>
      <c r="L82" s="120" t="s">
        <v>8</v>
      </c>
      <c r="M82" s="117"/>
      <c r="N82" s="116" t="s">
        <v>9</v>
      </c>
      <c r="O82" s="117"/>
      <c r="P82" s="118" t="s">
        <v>10</v>
      </c>
      <c r="Q82" s="117"/>
      <c r="R82" s="26"/>
      <c r="S82" s="109" t="s">
        <v>3</v>
      </c>
      <c r="T82" s="64" t="str">
        <f>$AG$79</f>
        <v>mmol/l</v>
      </c>
      <c r="U82" s="26"/>
      <c r="V82" s="116" t="s">
        <v>4</v>
      </c>
      <c r="W82" s="119"/>
      <c r="X82" s="116" t="s">
        <v>5</v>
      </c>
      <c r="Y82" s="119"/>
      <c r="Z82" s="116" t="s">
        <v>6</v>
      </c>
      <c r="AA82" s="119"/>
      <c r="AB82" s="120" t="s">
        <v>7</v>
      </c>
      <c r="AC82" s="119"/>
      <c r="AD82" s="120" t="s">
        <v>8</v>
      </c>
      <c r="AE82" s="117"/>
      <c r="AF82" s="116" t="s">
        <v>9</v>
      </c>
      <c r="AG82" s="117"/>
      <c r="AH82" s="118" t="s">
        <v>10</v>
      </c>
      <c r="AI82" s="117"/>
      <c r="AK82" s="109" t="s">
        <v>3</v>
      </c>
      <c r="AL82" s="64" t="str">
        <f>$AY$79</f>
        <v>U/l</v>
      </c>
      <c r="AM82" s="26"/>
      <c r="AN82" s="116" t="s">
        <v>4</v>
      </c>
      <c r="AO82" s="119"/>
      <c r="AP82" s="116" t="s">
        <v>5</v>
      </c>
      <c r="AQ82" s="119"/>
      <c r="AR82" s="116" t="s">
        <v>6</v>
      </c>
      <c r="AS82" s="119"/>
      <c r="AT82" s="120" t="s">
        <v>7</v>
      </c>
      <c r="AU82" s="119"/>
      <c r="AV82" s="120" t="s">
        <v>8</v>
      </c>
      <c r="AW82" s="117"/>
      <c r="AX82" s="116" t="s">
        <v>9</v>
      </c>
      <c r="AY82" s="117"/>
      <c r="AZ82" s="118" t="s">
        <v>10</v>
      </c>
      <c r="BA82" s="117"/>
    </row>
    <row r="83" spans="1:53" x14ac:dyDescent="0.2">
      <c r="A83" s="63" t="s">
        <v>14</v>
      </c>
      <c r="B83" s="108" t="s">
        <v>61</v>
      </c>
      <c r="C83" s="26"/>
      <c r="D83" s="112">
        <f>ROUNDUP(L79-3*L79*IF(MIN(N77,N78)=0,MAX(N77,N78),MIN(N77,N78))/3,2)</f>
        <v>12.5</v>
      </c>
      <c r="E83" s="111"/>
      <c r="F83" s="110">
        <f>ROUNDUP(L79-2*L79*IF(MIN(N77,N78)=0,MAX(N77,N78),MIN(N77,N78))/3,2)</f>
        <v>13.23</v>
      </c>
      <c r="G83" s="111"/>
      <c r="H83" s="110">
        <f>ROUNDUP(L79-1*L79*IF(MIN(N77,N78)=0,MAX(N77,N78),MIN(N77,N78))/3,2)</f>
        <v>13.97</v>
      </c>
      <c r="I83" s="111"/>
      <c r="J83" s="112">
        <f>L79</f>
        <v>14.7</v>
      </c>
      <c r="K83" s="111"/>
      <c r="L83" s="110">
        <f>ROUNDDOWN(L79+1*L79*IF(MIN(N77,N78)=0,MAX(N77,N78),MIN(N77,N78))/3,2)</f>
        <v>15.43</v>
      </c>
      <c r="M83" s="111"/>
      <c r="N83" s="110">
        <f>ROUNDDOWN(L79+2*L79*IF(MIN(N77,N78)=0,MAX(N77,N78),MIN(N77,N78))/3,2)</f>
        <v>16.170000000000002</v>
      </c>
      <c r="O83" s="111"/>
      <c r="P83" s="110">
        <f>ROUNDDOWN(L79+3*L79*IF(MIN(N77,N78)=0,MAX(N77,N78),MIN(N77,N78))/3,2)</f>
        <v>16.899999999999999</v>
      </c>
      <c r="Q83" s="111"/>
      <c r="R83" s="28"/>
      <c r="S83" s="63" t="s">
        <v>14</v>
      </c>
      <c r="T83" s="108" t="s">
        <v>61</v>
      </c>
      <c r="U83" s="26"/>
      <c r="V83" s="112">
        <f>ROUNDUP(AD79-3*AD79*IF(MIN(AF77,AF78)=0,MAX(AF77,AF78),MIN(AF77,AF78))/3,2)</f>
        <v>2.3299999999999996</v>
      </c>
      <c r="W83" s="111"/>
      <c r="X83" s="110">
        <f>ROUNDUP(AD79-2*AD79*IF(MIN(AF77,AF78)=0,MAX(AF77,AF78),MIN(AF77,AF78))/3,2)</f>
        <v>2.4</v>
      </c>
      <c r="Y83" s="111"/>
      <c r="Z83" s="110">
        <f>ROUNDUP(AD79-1*AD79*IF(MIN(AF77,AF78)=0,MAX(AF77,AF78),MIN(AF77,AF78))/3,2)</f>
        <v>2.48</v>
      </c>
      <c r="AA83" s="111"/>
      <c r="AB83" s="112">
        <f>AD79</f>
        <v>2.5499999999999998</v>
      </c>
      <c r="AC83" s="111"/>
      <c r="AD83" s="110">
        <f>ROUNDDOWN(AD79+1*AD79*IF(MIN(AF77,AF78)=0,MAX(AF77,AF78),MIN(AF77,AF78))/3,2)</f>
        <v>2.62</v>
      </c>
      <c r="AE83" s="111"/>
      <c r="AF83" s="110">
        <f>ROUNDDOWN(AD79+2*AD79*IF(MIN(AF77,AF78)=0,MAX(AF77,AF78),MIN(AF77,AF78))/3,2)</f>
        <v>2.7</v>
      </c>
      <c r="AG83" s="111"/>
      <c r="AH83" s="110">
        <f>ROUNDDOWN(AD79+3*AD79*IF(MIN(AF77,AF78)=0,MAX(AF77,AF78),MIN(AF77,AF78))/3,2)</f>
        <v>2.77</v>
      </c>
      <c r="AI83" s="111"/>
      <c r="AK83" s="63" t="s">
        <v>14</v>
      </c>
      <c r="AL83" s="108" t="s">
        <v>61</v>
      </c>
      <c r="AM83" s="26"/>
      <c r="AN83" s="113">
        <f>ROUNDUP(AV79-3*AV79*IF(MIN(AX77,AX78)=0,MAX(AX77,AX78),MIN(AX77,AX78))/3,2)</f>
        <v>232.88</v>
      </c>
      <c r="AO83" s="114"/>
      <c r="AP83" s="115">
        <f>ROUNDUP(AV79-2*AV79*IF(MIN(AX77,AX78)=0,MAX(AX77,AX78),MIN(AX77,AX78))/3,2)</f>
        <v>249.92</v>
      </c>
      <c r="AQ83" s="114"/>
      <c r="AR83" s="115">
        <f>ROUNDUP(AV79-1*AV79*IF(MIN(AX77,AX78)=0,MAX(AX77,AX78),MIN(AX77,AX78))/3,2)</f>
        <v>266.95999999999998</v>
      </c>
      <c r="AS83" s="114"/>
      <c r="AT83" s="113">
        <f>AV79</f>
        <v>284</v>
      </c>
      <c r="AU83" s="114"/>
      <c r="AV83" s="115">
        <f>ROUNDDOWN(AV79+1*AV79*IF(MIN(AX77,AX78)=0,MAX(AX77,AX78),MIN(AX77,AX78))/3,2)</f>
        <v>301.04000000000002</v>
      </c>
      <c r="AW83" s="114"/>
      <c r="AX83" s="115">
        <f>ROUNDDOWN(AV79+2*AV79*IF(MIN(AX77,AX78)=0,MAX(AX77,AX78),MIN(AX77,AX78))/3,2)</f>
        <v>318.08</v>
      </c>
      <c r="AY83" s="114"/>
      <c r="AZ83" s="115">
        <f>ROUNDDOWN(AV79+3*AV79*IF(MIN(AX77,AX78)=0,MAX(AX77,AX78),MIN(AX77,AX78))/3,2)</f>
        <v>335.12</v>
      </c>
      <c r="BA83" s="114"/>
    </row>
    <row r="84" spans="1:53" x14ac:dyDescent="0.2">
      <c r="A84" s="29"/>
      <c r="B84" s="30"/>
      <c r="C84" s="19"/>
      <c r="D84" s="31"/>
      <c r="E84" s="32"/>
      <c r="F84" s="33"/>
      <c r="G84" s="32"/>
      <c r="H84" s="33"/>
      <c r="I84" s="32"/>
      <c r="J84" s="33"/>
      <c r="K84" s="32"/>
      <c r="L84" s="33"/>
      <c r="M84" s="32"/>
      <c r="N84" s="33"/>
      <c r="O84" s="32"/>
      <c r="P84" s="33"/>
      <c r="Q84" s="34"/>
      <c r="R84" s="35"/>
      <c r="S84" s="29"/>
      <c r="T84" s="30"/>
      <c r="U84" s="19"/>
      <c r="V84" s="31"/>
      <c r="W84" s="32"/>
      <c r="X84" s="33"/>
      <c r="Y84" s="32"/>
      <c r="Z84" s="33"/>
      <c r="AA84" s="32"/>
      <c r="AB84" s="33"/>
      <c r="AC84" s="32"/>
      <c r="AD84" s="33"/>
      <c r="AE84" s="32"/>
      <c r="AF84" s="33"/>
      <c r="AG84" s="32"/>
      <c r="AH84" s="33"/>
      <c r="AI84" s="34"/>
      <c r="AJ84" s="19"/>
      <c r="AK84" s="29"/>
      <c r="AL84" s="30"/>
      <c r="AM84" s="19"/>
      <c r="AN84" s="31"/>
      <c r="AO84" s="32"/>
      <c r="AP84" s="33"/>
      <c r="AQ84" s="32"/>
      <c r="AR84" s="33"/>
      <c r="AS84" s="32"/>
      <c r="AT84" s="33"/>
      <c r="AU84" s="32"/>
      <c r="AV84" s="33"/>
      <c r="AW84" s="32"/>
      <c r="AX84" s="33"/>
      <c r="AY84" s="32"/>
      <c r="AZ84" s="33"/>
      <c r="BA84" s="34"/>
    </row>
    <row r="85" spans="1:53" ht="20.100000000000001" customHeight="1" x14ac:dyDescent="0.2">
      <c r="A85" s="59"/>
      <c r="B85" s="45"/>
      <c r="C85" s="19"/>
      <c r="D85" s="37"/>
      <c r="E85" s="38"/>
      <c r="F85" s="39"/>
      <c r="G85" s="35"/>
      <c r="H85" s="37"/>
      <c r="I85" s="35"/>
      <c r="J85" s="37"/>
      <c r="K85" s="35"/>
      <c r="L85" s="35"/>
      <c r="M85" s="40"/>
      <c r="N85" s="37"/>
      <c r="O85" s="35"/>
      <c r="P85" s="37"/>
      <c r="Q85" s="40"/>
      <c r="R85" s="35"/>
      <c r="S85" s="59"/>
      <c r="T85" s="45"/>
      <c r="U85" s="19"/>
      <c r="V85" s="37"/>
      <c r="W85" s="38"/>
      <c r="X85" s="39"/>
      <c r="Y85" s="35"/>
      <c r="Z85" s="37"/>
      <c r="AA85" s="35"/>
      <c r="AB85" s="37"/>
      <c r="AC85" s="35"/>
      <c r="AD85" s="35"/>
      <c r="AE85" s="40"/>
      <c r="AF85" s="37"/>
      <c r="AG85" s="35"/>
      <c r="AH85" s="37"/>
      <c r="AI85" s="40"/>
      <c r="AK85" s="59"/>
      <c r="AL85" s="45"/>
      <c r="AM85" s="19"/>
      <c r="AN85" s="37"/>
      <c r="AO85" s="38"/>
      <c r="AP85" s="39"/>
      <c r="AQ85" s="35"/>
      <c r="AR85" s="37"/>
      <c r="AS85" s="35"/>
      <c r="AT85" s="37"/>
      <c r="AU85" s="35"/>
      <c r="AV85" s="35"/>
      <c r="AW85" s="40"/>
      <c r="AX85" s="37"/>
      <c r="AY85" s="35"/>
      <c r="AZ85" s="37"/>
      <c r="BA85" s="40"/>
    </row>
    <row r="86" spans="1:53" ht="20.100000000000001" customHeight="1" x14ac:dyDescent="0.2">
      <c r="A86" s="60"/>
      <c r="B86" s="46"/>
      <c r="C86" s="19"/>
      <c r="D86" s="37"/>
      <c r="E86" s="40"/>
      <c r="F86" s="37"/>
      <c r="G86" s="36"/>
      <c r="H86" s="41"/>
      <c r="I86" s="36"/>
      <c r="J86" s="41"/>
      <c r="K86" s="36"/>
      <c r="L86" s="36"/>
      <c r="M86" s="42"/>
      <c r="N86" s="41"/>
      <c r="O86" s="36"/>
      <c r="P86" s="41"/>
      <c r="Q86" s="35"/>
      <c r="R86" s="35"/>
      <c r="S86" s="60"/>
      <c r="T86" s="45"/>
      <c r="U86" s="19"/>
      <c r="V86" s="37"/>
      <c r="W86" s="40"/>
      <c r="X86" s="37"/>
      <c r="Y86" s="36"/>
      <c r="Z86" s="41"/>
      <c r="AA86" s="36"/>
      <c r="AB86" s="41"/>
      <c r="AC86" s="36"/>
      <c r="AD86" s="36"/>
      <c r="AE86" s="42"/>
      <c r="AF86" s="41"/>
      <c r="AG86" s="36"/>
      <c r="AH86" s="41"/>
      <c r="AI86" s="35"/>
      <c r="AK86" s="60"/>
      <c r="AL86" s="46"/>
      <c r="AM86" s="19"/>
      <c r="AN86" s="37"/>
      <c r="AO86" s="40"/>
      <c r="AP86" s="37"/>
      <c r="AQ86" s="36"/>
      <c r="AR86" s="41"/>
      <c r="AS86" s="36"/>
      <c r="AT86" s="41"/>
      <c r="AU86" s="36"/>
      <c r="AV86" s="36"/>
      <c r="AW86" s="42"/>
      <c r="AX86" s="41"/>
      <c r="AY86" s="36"/>
      <c r="AZ86" s="41"/>
      <c r="BA86" s="35"/>
    </row>
    <row r="87" spans="1:53" ht="20.100000000000001" customHeight="1" x14ac:dyDescent="0.2">
      <c r="A87" s="60"/>
      <c r="B87" s="45"/>
      <c r="C87" s="19"/>
      <c r="D87" s="37"/>
      <c r="E87" s="38"/>
      <c r="F87" s="39"/>
      <c r="G87" s="43"/>
      <c r="H87" s="39"/>
      <c r="I87" s="43"/>
      <c r="J87" s="39"/>
      <c r="K87" s="43"/>
      <c r="L87" s="43"/>
      <c r="M87" s="38"/>
      <c r="N87" s="39"/>
      <c r="O87" s="43"/>
      <c r="P87" s="39"/>
      <c r="Q87" s="35"/>
      <c r="R87" s="35"/>
      <c r="S87" s="60"/>
      <c r="T87" s="45"/>
      <c r="U87" s="19"/>
      <c r="V87" s="37"/>
      <c r="W87" s="38"/>
      <c r="X87" s="39"/>
      <c r="Y87" s="43"/>
      <c r="Z87" s="39"/>
      <c r="AA87" s="43"/>
      <c r="AB87" s="39"/>
      <c r="AC87" s="43"/>
      <c r="AD87" s="43"/>
      <c r="AE87" s="38"/>
      <c r="AF87" s="39"/>
      <c r="AG87" s="43"/>
      <c r="AH87" s="39"/>
      <c r="AI87" s="35"/>
      <c r="AK87" s="60"/>
      <c r="AL87" s="45"/>
      <c r="AM87" s="19"/>
      <c r="AN87" s="37"/>
      <c r="AO87" s="38"/>
      <c r="AP87" s="39"/>
      <c r="AQ87" s="43"/>
      <c r="AR87" s="39"/>
      <c r="AS87" s="43"/>
      <c r="AT87" s="39"/>
      <c r="AU87" s="43"/>
      <c r="AV87" s="43"/>
      <c r="AW87" s="38"/>
      <c r="AX87" s="39"/>
      <c r="AY87" s="43"/>
      <c r="AZ87" s="39"/>
      <c r="BA87" s="35"/>
    </row>
    <row r="88" spans="1:53" ht="20.100000000000001" customHeight="1" x14ac:dyDescent="0.2">
      <c r="A88" s="60"/>
      <c r="B88" s="46"/>
      <c r="C88" s="19"/>
      <c r="D88" s="37"/>
      <c r="E88" s="40"/>
      <c r="F88" s="37"/>
      <c r="G88" s="35"/>
      <c r="H88" s="37"/>
      <c r="I88" s="35"/>
      <c r="J88" s="37"/>
      <c r="K88" s="35"/>
      <c r="L88" s="35"/>
      <c r="M88" s="40"/>
      <c r="N88" s="37"/>
      <c r="O88" s="35"/>
      <c r="P88" s="37"/>
      <c r="Q88" s="35"/>
      <c r="R88" s="35"/>
      <c r="S88" s="60"/>
      <c r="T88" s="45"/>
      <c r="U88" s="19"/>
      <c r="V88" s="37"/>
      <c r="W88" s="40"/>
      <c r="X88" s="37"/>
      <c r="Y88" s="35"/>
      <c r="Z88" s="37"/>
      <c r="AA88" s="35"/>
      <c r="AB88" s="37"/>
      <c r="AC88" s="35"/>
      <c r="AD88" s="35"/>
      <c r="AE88" s="40"/>
      <c r="AF88" s="37"/>
      <c r="AG88" s="35"/>
      <c r="AH88" s="37"/>
      <c r="AI88" s="35"/>
      <c r="AK88" s="60"/>
      <c r="AL88" s="46"/>
      <c r="AM88" s="19"/>
      <c r="AN88" s="37"/>
      <c r="AO88" s="40"/>
      <c r="AP88" s="37"/>
      <c r="AQ88" s="35"/>
      <c r="AR88" s="37"/>
      <c r="AS88" s="35"/>
      <c r="AT88" s="37"/>
      <c r="AU88" s="35"/>
      <c r="AV88" s="35"/>
      <c r="AW88" s="40"/>
      <c r="AX88" s="37"/>
      <c r="AY88" s="35"/>
      <c r="AZ88" s="37"/>
      <c r="BA88" s="35"/>
    </row>
    <row r="89" spans="1:53" ht="20.100000000000001" customHeight="1" x14ac:dyDescent="0.2">
      <c r="A89" s="60"/>
      <c r="B89" s="45"/>
      <c r="C89" s="19"/>
      <c r="D89" s="37"/>
      <c r="E89" s="38"/>
      <c r="F89" s="39"/>
      <c r="G89" s="43"/>
      <c r="H89" s="39"/>
      <c r="I89" s="43"/>
      <c r="J89" s="39"/>
      <c r="K89" s="43"/>
      <c r="L89" s="43"/>
      <c r="M89" s="38"/>
      <c r="N89" s="39"/>
      <c r="O89" s="43"/>
      <c r="P89" s="39"/>
      <c r="Q89" s="35"/>
      <c r="R89" s="35"/>
      <c r="S89" s="60"/>
      <c r="T89" s="45"/>
      <c r="U89" s="19"/>
      <c r="V89" s="37"/>
      <c r="W89" s="38"/>
      <c r="X89" s="39"/>
      <c r="Y89" s="43"/>
      <c r="Z89" s="39"/>
      <c r="AA89" s="43"/>
      <c r="AB89" s="39"/>
      <c r="AC89" s="43"/>
      <c r="AD89" s="43"/>
      <c r="AE89" s="38"/>
      <c r="AF89" s="39"/>
      <c r="AG89" s="43"/>
      <c r="AH89" s="39"/>
      <c r="AI89" s="35"/>
      <c r="AK89" s="60"/>
      <c r="AL89" s="45"/>
      <c r="AM89" s="19"/>
      <c r="AN89" s="37"/>
      <c r="AO89" s="38"/>
      <c r="AP89" s="39"/>
      <c r="AQ89" s="43"/>
      <c r="AR89" s="39"/>
      <c r="AS89" s="43"/>
      <c r="AT89" s="39"/>
      <c r="AU89" s="43"/>
      <c r="AV89" s="43"/>
      <c r="AW89" s="38"/>
      <c r="AX89" s="39"/>
      <c r="AY89" s="43"/>
      <c r="AZ89" s="39"/>
      <c r="BA89" s="35"/>
    </row>
    <row r="90" spans="1:53" ht="20.100000000000001" customHeight="1" x14ac:dyDescent="0.2">
      <c r="A90" s="60"/>
      <c r="B90" s="46"/>
      <c r="C90" s="19"/>
      <c r="D90" s="37"/>
      <c r="E90" s="40"/>
      <c r="F90" s="37"/>
      <c r="G90" s="35"/>
      <c r="H90" s="37"/>
      <c r="I90" s="35"/>
      <c r="J90" s="37"/>
      <c r="K90" s="35"/>
      <c r="L90" s="35"/>
      <c r="M90" s="40"/>
      <c r="N90" s="37"/>
      <c r="O90" s="35"/>
      <c r="P90" s="37"/>
      <c r="Q90" s="35"/>
      <c r="R90" s="35"/>
      <c r="S90" s="60"/>
      <c r="T90" s="45"/>
      <c r="U90" s="19"/>
      <c r="V90" s="37"/>
      <c r="W90" s="40"/>
      <c r="X90" s="37"/>
      <c r="Y90" s="35"/>
      <c r="Z90" s="37"/>
      <c r="AA90" s="35"/>
      <c r="AB90" s="37"/>
      <c r="AC90" s="35"/>
      <c r="AD90" s="35"/>
      <c r="AE90" s="40"/>
      <c r="AF90" s="37"/>
      <c r="AG90" s="35"/>
      <c r="AH90" s="37"/>
      <c r="AI90" s="35"/>
      <c r="AK90" s="60"/>
      <c r="AL90" s="46"/>
      <c r="AM90" s="19"/>
      <c r="AN90" s="37"/>
      <c r="AO90" s="40"/>
      <c r="AP90" s="37"/>
      <c r="AQ90" s="35"/>
      <c r="AR90" s="37"/>
      <c r="AS90" s="35"/>
      <c r="AT90" s="37"/>
      <c r="AU90" s="35"/>
      <c r="AV90" s="35"/>
      <c r="AW90" s="40"/>
      <c r="AX90" s="37"/>
      <c r="AY90" s="35"/>
      <c r="AZ90" s="37"/>
      <c r="BA90" s="35"/>
    </row>
    <row r="91" spans="1:53" ht="20.100000000000001" customHeight="1" x14ac:dyDescent="0.2">
      <c r="A91" s="60"/>
      <c r="B91" s="45"/>
      <c r="C91" s="19"/>
      <c r="D91" s="37"/>
      <c r="E91" s="38"/>
      <c r="F91" s="39"/>
      <c r="G91" s="43"/>
      <c r="H91" s="39"/>
      <c r="I91" s="43"/>
      <c r="J91" s="39"/>
      <c r="K91" s="43"/>
      <c r="L91" s="43"/>
      <c r="M91" s="38"/>
      <c r="N91" s="39"/>
      <c r="O91" s="43"/>
      <c r="P91" s="39"/>
      <c r="Q91" s="35"/>
      <c r="R91" s="35"/>
      <c r="S91" s="60"/>
      <c r="T91" s="45"/>
      <c r="U91" s="19"/>
      <c r="V91" s="37"/>
      <c r="W91" s="38"/>
      <c r="X91" s="39"/>
      <c r="Y91" s="43"/>
      <c r="Z91" s="39"/>
      <c r="AA91" s="43"/>
      <c r="AB91" s="39"/>
      <c r="AC91" s="43"/>
      <c r="AD91" s="43"/>
      <c r="AE91" s="38"/>
      <c r="AF91" s="39"/>
      <c r="AG91" s="43"/>
      <c r="AH91" s="39"/>
      <c r="AI91" s="35"/>
      <c r="AK91" s="60"/>
      <c r="AL91" s="45"/>
      <c r="AM91" s="19"/>
      <c r="AN91" s="37"/>
      <c r="AO91" s="38"/>
      <c r="AP91" s="39"/>
      <c r="AQ91" s="43"/>
      <c r="AR91" s="39"/>
      <c r="AS91" s="43"/>
      <c r="AT91" s="39"/>
      <c r="AU91" s="43"/>
      <c r="AV91" s="43"/>
      <c r="AW91" s="38"/>
      <c r="AX91" s="39"/>
      <c r="AY91" s="43"/>
      <c r="AZ91" s="39"/>
      <c r="BA91" s="35"/>
    </row>
    <row r="92" spans="1:53" ht="20.100000000000001" customHeight="1" x14ac:dyDescent="0.2">
      <c r="A92" s="60"/>
      <c r="B92" s="46"/>
      <c r="C92" s="19"/>
      <c r="D92" s="37"/>
      <c r="E92" s="40"/>
      <c r="F92" s="37"/>
      <c r="G92" s="35"/>
      <c r="H92" s="37"/>
      <c r="I92" s="35"/>
      <c r="J92" s="37"/>
      <c r="K92" s="35"/>
      <c r="L92" s="35"/>
      <c r="M92" s="40"/>
      <c r="N92" s="37"/>
      <c r="O92" s="35"/>
      <c r="P92" s="37"/>
      <c r="Q92" s="35"/>
      <c r="R92" s="35"/>
      <c r="S92" s="60"/>
      <c r="T92" s="45"/>
      <c r="U92" s="19"/>
      <c r="V92" s="37"/>
      <c r="W92" s="40"/>
      <c r="X92" s="37"/>
      <c r="Y92" s="35"/>
      <c r="Z92" s="37"/>
      <c r="AA92" s="35"/>
      <c r="AB92" s="37"/>
      <c r="AC92" s="35"/>
      <c r="AD92" s="35"/>
      <c r="AE92" s="40"/>
      <c r="AF92" s="37"/>
      <c r="AG92" s="35"/>
      <c r="AH92" s="37"/>
      <c r="AI92" s="35"/>
      <c r="AK92" s="60"/>
      <c r="AL92" s="46"/>
      <c r="AM92" s="19"/>
      <c r="AN92" s="37"/>
      <c r="AO92" s="40"/>
      <c r="AP92" s="37"/>
      <c r="AQ92" s="35"/>
      <c r="AR92" s="37"/>
      <c r="AS92" s="35"/>
      <c r="AT92" s="37"/>
      <c r="AU92" s="35"/>
      <c r="AV92" s="35"/>
      <c r="AW92" s="40"/>
      <c r="AX92" s="37"/>
      <c r="AY92" s="35"/>
      <c r="AZ92" s="37"/>
      <c r="BA92" s="35"/>
    </row>
    <row r="93" spans="1:53" ht="20.100000000000001" customHeight="1" x14ac:dyDescent="0.2">
      <c r="A93" s="60"/>
      <c r="B93" s="45"/>
      <c r="C93" s="19"/>
      <c r="D93" s="37"/>
      <c r="E93" s="38"/>
      <c r="F93" s="39"/>
      <c r="G93" s="43"/>
      <c r="H93" s="39"/>
      <c r="I93" s="43"/>
      <c r="J93" s="39"/>
      <c r="K93" s="43"/>
      <c r="L93" s="43"/>
      <c r="M93" s="38"/>
      <c r="N93" s="39"/>
      <c r="O93" s="43"/>
      <c r="P93" s="39"/>
      <c r="Q93" s="35"/>
      <c r="R93" s="35"/>
      <c r="S93" s="60"/>
      <c r="T93" s="45"/>
      <c r="U93" s="19"/>
      <c r="V93" s="37"/>
      <c r="W93" s="38"/>
      <c r="X93" s="39"/>
      <c r="Y93" s="43"/>
      <c r="Z93" s="39"/>
      <c r="AA93" s="43"/>
      <c r="AB93" s="39"/>
      <c r="AC93" s="43"/>
      <c r="AD93" s="43"/>
      <c r="AE93" s="38"/>
      <c r="AF93" s="39"/>
      <c r="AG93" s="43"/>
      <c r="AH93" s="39"/>
      <c r="AI93" s="35"/>
      <c r="AK93" s="60"/>
      <c r="AL93" s="45"/>
      <c r="AM93" s="19"/>
      <c r="AN93" s="37"/>
      <c r="AO93" s="38"/>
      <c r="AP93" s="39"/>
      <c r="AQ93" s="43"/>
      <c r="AR93" s="39"/>
      <c r="AS93" s="43"/>
      <c r="AT93" s="39"/>
      <c r="AU93" s="43"/>
      <c r="AV93" s="43"/>
      <c r="AW93" s="38"/>
      <c r="AX93" s="39"/>
      <c r="AY93" s="43"/>
      <c r="AZ93" s="39"/>
      <c r="BA93" s="35"/>
    </row>
    <row r="94" spans="1:53" ht="20.100000000000001" customHeight="1" x14ac:dyDescent="0.2">
      <c r="A94" s="60"/>
      <c r="B94" s="46"/>
      <c r="C94" s="19"/>
      <c r="D94" s="37"/>
      <c r="E94" s="40"/>
      <c r="F94" s="37"/>
      <c r="G94" s="35"/>
      <c r="H94" s="37"/>
      <c r="I94" s="35"/>
      <c r="J94" s="37"/>
      <c r="K94" s="35"/>
      <c r="L94" s="35"/>
      <c r="M94" s="40"/>
      <c r="N94" s="37"/>
      <c r="O94" s="35"/>
      <c r="P94" s="37"/>
      <c r="Q94" s="35"/>
      <c r="R94" s="35"/>
      <c r="S94" s="60"/>
      <c r="T94" s="45"/>
      <c r="U94" s="19"/>
      <c r="V94" s="37"/>
      <c r="W94" s="40"/>
      <c r="X94" s="37"/>
      <c r="Y94" s="35"/>
      <c r="Z94" s="37"/>
      <c r="AA94" s="35"/>
      <c r="AB94" s="37"/>
      <c r="AC94" s="35"/>
      <c r="AD94" s="35"/>
      <c r="AE94" s="40"/>
      <c r="AF94" s="37"/>
      <c r="AG94" s="35"/>
      <c r="AH94" s="37"/>
      <c r="AI94" s="35"/>
      <c r="AK94" s="60"/>
      <c r="AL94" s="46"/>
      <c r="AM94" s="19"/>
      <c r="AN94" s="37"/>
      <c r="AO94" s="40"/>
      <c r="AP94" s="37"/>
      <c r="AQ94" s="35"/>
      <c r="AR94" s="37"/>
      <c r="AS94" s="35"/>
      <c r="AT94" s="37"/>
      <c r="AU94" s="35"/>
      <c r="AV94" s="35"/>
      <c r="AW94" s="40"/>
      <c r="AX94" s="37"/>
      <c r="AY94" s="35"/>
      <c r="AZ94" s="37"/>
      <c r="BA94" s="35"/>
    </row>
    <row r="95" spans="1:53" ht="20.100000000000001" customHeight="1" x14ac:dyDescent="0.2">
      <c r="A95" s="60"/>
      <c r="B95" s="45"/>
      <c r="C95" s="19"/>
      <c r="D95" s="37"/>
      <c r="E95" s="38"/>
      <c r="F95" s="39"/>
      <c r="G95" s="43"/>
      <c r="H95" s="39"/>
      <c r="I95" s="43"/>
      <c r="J95" s="39"/>
      <c r="K95" s="43"/>
      <c r="L95" s="43"/>
      <c r="M95" s="38"/>
      <c r="N95" s="39"/>
      <c r="O95" s="43"/>
      <c r="P95" s="39"/>
      <c r="Q95" s="35"/>
      <c r="R95" s="35"/>
      <c r="S95" s="60"/>
      <c r="T95" s="45"/>
      <c r="U95" s="19"/>
      <c r="V95" s="37"/>
      <c r="W95" s="38"/>
      <c r="X95" s="39"/>
      <c r="Y95" s="43"/>
      <c r="Z95" s="39"/>
      <c r="AA95" s="43"/>
      <c r="AB95" s="39"/>
      <c r="AC95" s="43"/>
      <c r="AD95" s="43"/>
      <c r="AE95" s="38"/>
      <c r="AF95" s="39"/>
      <c r="AG95" s="43"/>
      <c r="AH95" s="39"/>
      <c r="AI95" s="35"/>
      <c r="AK95" s="60"/>
      <c r="AL95" s="45"/>
      <c r="AM95" s="19"/>
      <c r="AN95" s="37"/>
      <c r="AO95" s="38"/>
      <c r="AP95" s="39"/>
      <c r="AQ95" s="43"/>
      <c r="AR95" s="39"/>
      <c r="AS95" s="43"/>
      <c r="AT95" s="39"/>
      <c r="AU95" s="43"/>
      <c r="AV95" s="43"/>
      <c r="AW95" s="38"/>
      <c r="AX95" s="39"/>
      <c r="AY95" s="43"/>
      <c r="AZ95" s="39"/>
      <c r="BA95" s="35"/>
    </row>
    <row r="96" spans="1:53" ht="20.100000000000001" customHeight="1" x14ac:dyDescent="0.2">
      <c r="A96" s="60"/>
      <c r="B96" s="46"/>
      <c r="C96" s="19"/>
      <c r="D96" s="37"/>
      <c r="E96" s="40"/>
      <c r="F96" s="37"/>
      <c r="G96" s="35"/>
      <c r="H96" s="37"/>
      <c r="I96" s="35"/>
      <c r="J96" s="37"/>
      <c r="K96" s="35"/>
      <c r="L96" s="35"/>
      <c r="M96" s="40"/>
      <c r="N96" s="37"/>
      <c r="O96" s="35"/>
      <c r="P96" s="37"/>
      <c r="Q96" s="35"/>
      <c r="R96" s="35"/>
      <c r="S96" s="60"/>
      <c r="T96" s="45"/>
      <c r="U96" s="19"/>
      <c r="V96" s="37"/>
      <c r="W96" s="40"/>
      <c r="X96" s="37"/>
      <c r="Y96" s="35"/>
      <c r="Z96" s="37"/>
      <c r="AA96" s="35"/>
      <c r="AB96" s="37"/>
      <c r="AC96" s="35"/>
      <c r="AD96" s="35"/>
      <c r="AE96" s="40"/>
      <c r="AF96" s="37"/>
      <c r="AG96" s="35"/>
      <c r="AH96" s="37"/>
      <c r="AI96" s="35"/>
      <c r="AK96" s="60"/>
      <c r="AL96" s="46"/>
      <c r="AM96" s="19"/>
      <c r="AN96" s="37"/>
      <c r="AO96" s="40"/>
      <c r="AP96" s="37"/>
      <c r="AQ96" s="35"/>
      <c r="AR96" s="37"/>
      <c r="AS96" s="35"/>
      <c r="AT96" s="37"/>
      <c r="AU96" s="35"/>
      <c r="AV96" s="35"/>
      <c r="AW96" s="40"/>
      <c r="AX96" s="37"/>
      <c r="AY96" s="35"/>
      <c r="AZ96" s="37"/>
      <c r="BA96" s="35"/>
    </row>
    <row r="97" spans="1:55" ht="20.100000000000001" customHeight="1" x14ac:dyDescent="0.2">
      <c r="A97" s="60"/>
      <c r="B97" s="45"/>
      <c r="C97" s="19"/>
      <c r="D97" s="37"/>
      <c r="E97" s="38"/>
      <c r="F97" s="39"/>
      <c r="G97" s="43"/>
      <c r="H97" s="39"/>
      <c r="I97" s="43"/>
      <c r="J97" s="39"/>
      <c r="K97" s="43"/>
      <c r="L97" s="43"/>
      <c r="M97" s="38"/>
      <c r="N97" s="39"/>
      <c r="O97" s="43"/>
      <c r="P97" s="39"/>
      <c r="Q97" s="35"/>
      <c r="R97" s="35"/>
      <c r="S97" s="60"/>
      <c r="T97" s="45"/>
      <c r="U97" s="19"/>
      <c r="V97" s="37"/>
      <c r="W97" s="38"/>
      <c r="X97" s="39"/>
      <c r="Y97" s="43"/>
      <c r="Z97" s="39"/>
      <c r="AA97" s="43"/>
      <c r="AB97" s="39"/>
      <c r="AC97" s="43"/>
      <c r="AD97" s="43"/>
      <c r="AE97" s="38"/>
      <c r="AF97" s="39"/>
      <c r="AG97" s="43"/>
      <c r="AH97" s="39"/>
      <c r="AI97" s="35"/>
      <c r="AK97" s="60"/>
      <c r="AL97" s="45"/>
      <c r="AM97" s="19"/>
      <c r="AN97" s="37"/>
      <c r="AO97" s="38"/>
      <c r="AP97" s="39"/>
      <c r="AQ97" s="43"/>
      <c r="AR97" s="39"/>
      <c r="AS97" s="43"/>
      <c r="AT97" s="39"/>
      <c r="AU97" s="43"/>
      <c r="AV97" s="43"/>
      <c r="AW97" s="38"/>
      <c r="AX97" s="39"/>
      <c r="AY97" s="43"/>
      <c r="AZ97" s="39"/>
      <c r="BA97" s="35"/>
    </row>
    <row r="98" spans="1:55" ht="20.100000000000001" customHeight="1" x14ac:dyDescent="0.2">
      <c r="A98" s="60"/>
      <c r="B98" s="46"/>
      <c r="C98" s="19"/>
      <c r="D98" s="37"/>
      <c r="E98" s="38"/>
      <c r="F98" s="39"/>
      <c r="G98" s="43"/>
      <c r="H98" s="39"/>
      <c r="I98" s="43"/>
      <c r="J98" s="39"/>
      <c r="K98" s="43"/>
      <c r="L98" s="43"/>
      <c r="M98" s="38"/>
      <c r="N98" s="39"/>
      <c r="O98" s="43"/>
      <c r="P98" s="39"/>
      <c r="Q98" s="35"/>
      <c r="R98" s="35"/>
      <c r="S98" s="60"/>
      <c r="T98" s="45"/>
      <c r="U98" s="19"/>
      <c r="V98" s="37"/>
      <c r="W98" s="38"/>
      <c r="X98" s="39"/>
      <c r="Y98" s="43"/>
      <c r="Z98" s="39"/>
      <c r="AA98" s="43"/>
      <c r="AB98" s="39"/>
      <c r="AC98" s="43"/>
      <c r="AD98" s="43"/>
      <c r="AE98" s="38"/>
      <c r="AF98" s="39"/>
      <c r="AG98" s="43"/>
      <c r="AH98" s="39"/>
      <c r="AI98" s="35"/>
      <c r="AK98" s="60"/>
      <c r="AL98" s="46"/>
      <c r="AM98" s="19"/>
      <c r="AN98" s="37"/>
      <c r="AO98" s="38"/>
      <c r="AP98" s="39"/>
      <c r="AQ98" s="43"/>
      <c r="AR98" s="39"/>
      <c r="AS98" s="43"/>
      <c r="AT98" s="39"/>
      <c r="AU98" s="43"/>
      <c r="AV98" s="43"/>
      <c r="AW98" s="38"/>
      <c r="AX98" s="39"/>
      <c r="AY98" s="43"/>
      <c r="AZ98" s="39"/>
      <c r="BA98" s="35"/>
    </row>
    <row r="99" spans="1:55" ht="20.100000000000001" customHeight="1" x14ac:dyDescent="0.2">
      <c r="A99" s="60"/>
      <c r="B99" s="45"/>
      <c r="C99" s="19"/>
      <c r="D99" s="37"/>
      <c r="E99" s="40"/>
      <c r="F99" s="37"/>
      <c r="G99" s="35"/>
      <c r="H99" s="37"/>
      <c r="I99" s="35"/>
      <c r="J99" s="37"/>
      <c r="K99" s="35"/>
      <c r="L99" s="35"/>
      <c r="M99" s="40"/>
      <c r="N99" s="37"/>
      <c r="O99" s="35"/>
      <c r="P99" s="37"/>
      <c r="Q99" s="35"/>
      <c r="R99" s="35"/>
      <c r="S99" s="60"/>
      <c r="T99" s="45"/>
      <c r="U99" s="19"/>
      <c r="V99" s="37"/>
      <c r="W99" s="40"/>
      <c r="X99" s="37"/>
      <c r="Y99" s="35"/>
      <c r="Z99" s="37"/>
      <c r="AA99" s="35"/>
      <c r="AB99" s="37"/>
      <c r="AC99" s="35"/>
      <c r="AD99" s="35"/>
      <c r="AE99" s="40"/>
      <c r="AF99" s="37"/>
      <c r="AG99" s="35"/>
      <c r="AH99" s="37"/>
      <c r="AI99" s="35"/>
      <c r="AK99" s="60"/>
      <c r="AL99" s="45"/>
      <c r="AM99" s="19"/>
      <c r="AN99" s="37"/>
      <c r="AO99" s="40"/>
      <c r="AP99" s="37"/>
      <c r="AQ99" s="35"/>
      <c r="AR99" s="37"/>
      <c r="AS99" s="35"/>
      <c r="AT99" s="37"/>
      <c r="AU99" s="35"/>
      <c r="AV99" s="35"/>
      <c r="AW99" s="40"/>
      <c r="AX99" s="37"/>
      <c r="AY99" s="35"/>
      <c r="AZ99" s="37"/>
      <c r="BA99" s="35"/>
    </row>
    <row r="100" spans="1:55" ht="20.100000000000001" customHeight="1" x14ac:dyDescent="0.2">
      <c r="A100" s="60"/>
      <c r="B100" s="46"/>
      <c r="C100" s="19"/>
      <c r="D100" s="37"/>
      <c r="E100" s="38"/>
      <c r="F100" s="39"/>
      <c r="G100" s="43"/>
      <c r="H100" s="39"/>
      <c r="I100" s="43"/>
      <c r="J100" s="39"/>
      <c r="K100" s="43"/>
      <c r="L100" s="43"/>
      <c r="M100" s="38"/>
      <c r="N100" s="39"/>
      <c r="O100" s="43"/>
      <c r="P100" s="39"/>
      <c r="Q100" s="35"/>
      <c r="R100" s="35"/>
      <c r="S100" s="60"/>
      <c r="T100" s="45"/>
      <c r="U100" s="19"/>
      <c r="V100" s="37"/>
      <c r="W100" s="38"/>
      <c r="X100" s="39"/>
      <c r="Y100" s="43"/>
      <c r="Z100" s="39"/>
      <c r="AA100" s="43"/>
      <c r="AB100" s="39"/>
      <c r="AC100" s="43"/>
      <c r="AD100" s="43"/>
      <c r="AE100" s="38"/>
      <c r="AF100" s="39"/>
      <c r="AG100" s="43"/>
      <c r="AH100" s="39"/>
      <c r="AI100" s="35"/>
      <c r="AK100" s="60"/>
      <c r="AL100" s="46"/>
      <c r="AM100" s="19"/>
      <c r="AN100" s="37"/>
      <c r="AO100" s="38"/>
      <c r="AP100" s="39"/>
      <c r="AQ100" s="43"/>
      <c r="AR100" s="39"/>
      <c r="AS100" s="43"/>
      <c r="AT100" s="39"/>
      <c r="AU100" s="43"/>
      <c r="AV100" s="43"/>
      <c r="AW100" s="38"/>
      <c r="AX100" s="39"/>
      <c r="AY100" s="43"/>
      <c r="AZ100" s="39"/>
      <c r="BA100" s="35"/>
    </row>
    <row r="101" spans="1:55" ht="20.100000000000001" customHeight="1" x14ac:dyDescent="0.2">
      <c r="A101" s="60"/>
      <c r="B101" s="45"/>
      <c r="C101" s="19"/>
      <c r="D101" s="37"/>
      <c r="E101" s="38"/>
      <c r="F101" s="39"/>
      <c r="G101" s="43"/>
      <c r="H101" s="39"/>
      <c r="I101" s="43"/>
      <c r="J101" s="39"/>
      <c r="K101" s="43"/>
      <c r="L101" s="43"/>
      <c r="M101" s="38"/>
      <c r="N101" s="39"/>
      <c r="O101" s="43"/>
      <c r="P101" s="39"/>
      <c r="Q101" s="35"/>
      <c r="R101" s="35"/>
      <c r="S101" s="60"/>
      <c r="T101" s="45"/>
      <c r="U101" s="19"/>
      <c r="V101" s="37"/>
      <c r="W101" s="38"/>
      <c r="X101" s="39"/>
      <c r="Y101" s="43"/>
      <c r="Z101" s="39"/>
      <c r="AA101" s="43"/>
      <c r="AB101" s="39"/>
      <c r="AC101" s="43"/>
      <c r="AD101" s="43"/>
      <c r="AE101" s="38"/>
      <c r="AF101" s="39"/>
      <c r="AG101" s="43"/>
      <c r="AH101" s="39"/>
      <c r="AI101" s="35"/>
      <c r="AK101" s="60"/>
      <c r="AL101" s="45"/>
      <c r="AM101" s="19"/>
      <c r="AN101" s="37"/>
      <c r="AO101" s="38"/>
      <c r="AP101" s="39"/>
      <c r="AQ101" s="43"/>
      <c r="AR101" s="39"/>
      <c r="AS101" s="43"/>
      <c r="AT101" s="39"/>
      <c r="AU101" s="43"/>
      <c r="AV101" s="43"/>
      <c r="AW101" s="38"/>
      <c r="AX101" s="39"/>
      <c r="AY101" s="43"/>
      <c r="AZ101" s="39"/>
      <c r="BA101" s="35"/>
    </row>
    <row r="102" spans="1:55" ht="20.100000000000001" customHeight="1" x14ac:dyDescent="0.2">
      <c r="A102" s="60"/>
      <c r="B102" s="46"/>
      <c r="C102" s="19"/>
      <c r="D102" s="37"/>
      <c r="E102" s="40"/>
      <c r="F102" s="37"/>
      <c r="G102" s="35"/>
      <c r="H102" s="37"/>
      <c r="I102" s="35"/>
      <c r="J102" s="37"/>
      <c r="K102" s="35"/>
      <c r="L102" s="35"/>
      <c r="M102" s="40"/>
      <c r="N102" s="37"/>
      <c r="O102" s="35"/>
      <c r="P102" s="37"/>
      <c r="Q102" s="35"/>
      <c r="R102" s="35"/>
      <c r="S102" s="60"/>
      <c r="T102" s="45"/>
      <c r="U102" s="19"/>
      <c r="V102" s="37"/>
      <c r="W102" s="40"/>
      <c r="X102" s="37"/>
      <c r="Y102" s="35"/>
      <c r="Z102" s="37"/>
      <c r="AA102" s="35"/>
      <c r="AB102" s="37"/>
      <c r="AC102" s="35"/>
      <c r="AD102" s="35"/>
      <c r="AE102" s="40"/>
      <c r="AF102" s="37"/>
      <c r="AG102" s="35"/>
      <c r="AH102" s="37"/>
      <c r="AI102" s="35"/>
      <c r="AK102" s="60"/>
      <c r="AL102" s="46"/>
      <c r="AM102" s="19"/>
      <c r="AN102" s="37"/>
      <c r="AO102" s="40"/>
      <c r="AP102" s="37"/>
      <c r="AQ102" s="35"/>
      <c r="AR102" s="37"/>
      <c r="AS102" s="35"/>
      <c r="AT102" s="37"/>
      <c r="AU102" s="35"/>
      <c r="AV102" s="35"/>
      <c r="AW102" s="40"/>
      <c r="AX102" s="37"/>
      <c r="AY102" s="35"/>
      <c r="AZ102" s="37"/>
      <c r="BA102" s="35"/>
    </row>
    <row r="103" spans="1:55" ht="20.100000000000001" customHeight="1" x14ac:dyDescent="0.2">
      <c r="A103" s="60"/>
      <c r="B103" s="45"/>
      <c r="C103" s="19"/>
      <c r="D103" s="37"/>
      <c r="E103" s="38"/>
      <c r="F103" s="39"/>
      <c r="G103" s="43"/>
      <c r="H103" s="39"/>
      <c r="I103" s="43"/>
      <c r="J103" s="39"/>
      <c r="K103" s="43"/>
      <c r="L103" s="43"/>
      <c r="M103" s="38"/>
      <c r="N103" s="39"/>
      <c r="O103" s="43"/>
      <c r="P103" s="39"/>
      <c r="Q103" s="35"/>
      <c r="R103" s="35"/>
      <c r="S103" s="60"/>
      <c r="T103" s="45"/>
      <c r="U103" s="19"/>
      <c r="V103" s="37"/>
      <c r="W103" s="38"/>
      <c r="X103" s="39"/>
      <c r="Y103" s="43"/>
      <c r="Z103" s="39"/>
      <c r="AA103" s="43"/>
      <c r="AB103" s="39"/>
      <c r="AC103" s="43"/>
      <c r="AD103" s="43"/>
      <c r="AE103" s="38"/>
      <c r="AF103" s="39"/>
      <c r="AG103" s="43"/>
      <c r="AH103" s="39"/>
      <c r="AI103" s="35"/>
      <c r="AK103" s="60"/>
      <c r="AL103" s="45"/>
      <c r="AM103" s="19"/>
      <c r="AN103" s="37"/>
      <c r="AO103" s="38"/>
      <c r="AP103" s="39"/>
      <c r="AQ103" s="43"/>
      <c r="AR103" s="39"/>
      <c r="AS103" s="43"/>
      <c r="AT103" s="39"/>
      <c r="AU103" s="43"/>
      <c r="AV103" s="43"/>
      <c r="AW103" s="38"/>
      <c r="AX103" s="39"/>
      <c r="AY103" s="43"/>
      <c r="AZ103" s="39"/>
      <c r="BA103" s="35"/>
    </row>
    <row r="104" spans="1:55" ht="20.100000000000001" customHeight="1" x14ac:dyDescent="0.2">
      <c r="A104" s="60"/>
      <c r="B104" s="46"/>
      <c r="C104" s="19"/>
      <c r="D104" s="37"/>
      <c r="E104" s="40"/>
      <c r="F104" s="37"/>
      <c r="G104" s="35"/>
      <c r="H104" s="37"/>
      <c r="I104" s="35"/>
      <c r="J104" s="37"/>
      <c r="K104" s="35"/>
      <c r="L104" s="35"/>
      <c r="M104" s="40"/>
      <c r="N104" s="37"/>
      <c r="O104" s="35"/>
      <c r="P104" s="37"/>
      <c r="Q104" s="35"/>
      <c r="R104" s="35"/>
      <c r="S104" s="60"/>
      <c r="T104" s="45"/>
      <c r="U104" s="19"/>
      <c r="V104" s="37"/>
      <c r="W104" s="40"/>
      <c r="X104" s="37"/>
      <c r="Y104" s="35"/>
      <c r="Z104" s="37"/>
      <c r="AA104" s="35"/>
      <c r="AB104" s="37"/>
      <c r="AC104" s="35"/>
      <c r="AD104" s="35"/>
      <c r="AE104" s="40"/>
      <c r="AF104" s="37"/>
      <c r="AG104" s="35"/>
      <c r="AH104" s="37"/>
      <c r="AI104" s="35"/>
      <c r="AK104" s="60"/>
      <c r="AL104" s="46"/>
      <c r="AM104" s="19"/>
      <c r="AN104" s="37"/>
      <c r="AO104" s="40"/>
      <c r="AP104" s="37"/>
      <c r="AQ104" s="35"/>
      <c r="AR104" s="37"/>
      <c r="AS104" s="35"/>
      <c r="AT104" s="37"/>
      <c r="AU104" s="35"/>
      <c r="AV104" s="35"/>
      <c r="AW104" s="40"/>
      <c r="AX104" s="37"/>
      <c r="AY104" s="35"/>
      <c r="AZ104" s="37"/>
      <c r="BA104" s="35"/>
    </row>
    <row r="105" spans="1:55" ht="20.100000000000001" customHeight="1" x14ac:dyDescent="0.2">
      <c r="A105" s="60"/>
      <c r="B105" s="45"/>
      <c r="C105" s="19"/>
      <c r="D105" s="37"/>
      <c r="E105" s="38"/>
      <c r="F105" s="39"/>
      <c r="G105" s="43"/>
      <c r="H105" s="39"/>
      <c r="I105" s="43"/>
      <c r="J105" s="39"/>
      <c r="K105" s="43"/>
      <c r="L105" s="43"/>
      <c r="M105" s="38"/>
      <c r="N105" s="39"/>
      <c r="O105" s="43"/>
      <c r="P105" s="39"/>
      <c r="Q105" s="35"/>
      <c r="R105" s="35"/>
      <c r="S105" s="60"/>
      <c r="T105" s="45"/>
      <c r="U105" s="19"/>
      <c r="V105" s="37"/>
      <c r="W105" s="38"/>
      <c r="X105" s="39"/>
      <c r="Y105" s="43"/>
      <c r="Z105" s="39"/>
      <c r="AA105" s="43"/>
      <c r="AB105" s="39"/>
      <c r="AC105" s="43"/>
      <c r="AD105" s="43"/>
      <c r="AE105" s="38"/>
      <c r="AF105" s="39"/>
      <c r="AG105" s="43"/>
      <c r="AH105" s="39"/>
      <c r="AI105" s="35"/>
      <c r="AK105" s="60"/>
      <c r="AL105" s="45"/>
      <c r="AM105" s="19"/>
      <c r="AN105" s="37"/>
      <c r="AO105" s="38"/>
      <c r="AP105" s="39"/>
      <c r="AQ105" s="43"/>
      <c r="AR105" s="39"/>
      <c r="AS105" s="43"/>
      <c r="AT105" s="39"/>
      <c r="AU105" s="43"/>
      <c r="AV105" s="43"/>
      <c r="AW105" s="38"/>
      <c r="AX105" s="39"/>
      <c r="AY105" s="43"/>
      <c r="AZ105" s="39"/>
      <c r="BA105" s="35"/>
    </row>
    <row r="106" spans="1:55" ht="20.100000000000001" customHeight="1" x14ac:dyDescent="0.2">
      <c r="A106" s="60"/>
      <c r="B106" s="46"/>
      <c r="C106" s="19"/>
      <c r="D106" s="37"/>
      <c r="E106" s="44"/>
      <c r="F106" s="37"/>
      <c r="G106" s="35"/>
      <c r="H106" s="37"/>
      <c r="I106" s="35"/>
      <c r="J106" s="37"/>
      <c r="K106" s="35"/>
      <c r="L106" s="35"/>
      <c r="M106" s="40"/>
      <c r="N106" s="37"/>
      <c r="O106" s="35"/>
      <c r="P106" s="37"/>
      <c r="Q106" s="35"/>
      <c r="R106" s="35"/>
      <c r="S106" s="60"/>
      <c r="T106" s="45"/>
      <c r="U106" s="19"/>
      <c r="V106" s="37"/>
      <c r="W106" s="44"/>
      <c r="X106" s="37"/>
      <c r="Y106" s="35"/>
      <c r="Z106" s="37"/>
      <c r="AA106" s="35"/>
      <c r="AB106" s="37"/>
      <c r="AC106" s="35"/>
      <c r="AD106" s="35"/>
      <c r="AE106" s="40"/>
      <c r="AF106" s="37"/>
      <c r="AG106" s="35"/>
      <c r="AH106" s="37"/>
      <c r="AI106" s="35"/>
      <c r="AK106" s="60"/>
      <c r="AL106" s="46"/>
      <c r="AM106" s="19"/>
      <c r="AN106" s="37"/>
      <c r="AO106" s="44"/>
      <c r="AP106" s="37"/>
      <c r="AQ106" s="35"/>
      <c r="AR106" s="37"/>
      <c r="AS106" s="35"/>
      <c r="AT106" s="37"/>
      <c r="AU106" s="35"/>
      <c r="AV106" s="35"/>
      <c r="AW106" s="40"/>
      <c r="AX106" s="37"/>
      <c r="AY106" s="35"/>
      <c r="AZ106" s="37"/>
      <c r="BA106" s="35"/>
    </row>
    <row r="107" spans="1:55" ht="20.100000000000001" customHeight="1" x14ac:dyDescent="0.2">
      <c r="A107" s="60"/>
      <c r="B107" s="45"/>
      <c r="C107" s="19"/>
      <c r="D107" s="37"/>
      <c r="E107" s="40"/>
      <c r="F107" s="39"/>
      <c r="G107" s="43"/>
      <c r="H107" s="39"/>
      <c r="I107" s="43"/>
      <c r="J107" s="39"/>
      <c r="K107" s="43"/>
      <c r="L107" s="43"/>
      <c r="M107" s="38"/>
      <c r="N107" s="39"/>
      <c r="O107" s="43"/>
      <c r="P107" s="39"/>
      <c r="Q107" s="35"/>
      <c r="R107" s="35"/>
      <c r="S107" s="60"/>
      <c r="T107" s="45"/>
      <c r="U107" s="19"/>
      <c r="V107" s="37"/>
      <c r="W107" s="40"/>
      <c r="X107" s="39"/>
      <c r="Y107" s="43"/>
      <c r="Z107" s="39"/>
      <c r="AA107" s="43"/>
      <c r="AB107" s="39"/>
      <c r="AC107" s="43"/>
      <c r="AD107" s="43"/>
      <c r="AE107" s="38"/>
      <c r="AF107" s="39"/>
      <c r="AG107" s="43"/>
      <c r="AH107" s="39"/>
      <c r="AI107" s="35"/>
      <c r="AK107" s="60"/>
      <c r="AL107" s="45"/>
      <c r="AM107" s="19"/>
      <c r="AN107" s="37"/>
      <c r="AO107" s="40"/>
      <c r="AP107" s="39"/>
      <c r="AQ107" s="43"/>
      <c r="AR107" s="39"/>
      <c r="AS107" s="43"/>
      <c r="AT107" s="39"/>
      <c r="AU107" s="43"/>
      <c r="AV107" s="43"/>
      <c r="AW107" s="38"/>
      <c r="AX107" s="39"/>
      <c r="AY107" s="43"/>
      <c r="AZ107" s="39"/>
      <c r="BA107" s="35"/>
    </row>
    <row r="108" spans="1:55" ht="20.100000000000001" customHeight="1" x14ac:dyDescent="0.2">
      <c r="A108" s="60"/>
      <c r="B108" s="46"/>
      <c r="C108" s="19"/>
      <c r="D108" s="37"/>
      <c r="E108" s="42"/>
      <c r="F108" s="37"/>
      <c r="G108" s="35"/>
      <c r="H108" s="37"/>
      <c r="I108" s="35"/>
      <c r="J108" s="37"/>
      <c r="K108" s="35"/>
      <c r="L108" s="35"/>
      <c r="M108" s="40"/>
      <c r="N108" s="37"/>
      <c r="O108" s="35"/>
      <c r="P108" s="37"/>
      <c r="Q108" s="35"/>
      <c r="R108" s="35"/>
      <c r="S108" s="60"/>
      <c r="T108" s="45"/>
      <c r="U108" s="19"/>
      <c r="V108" s="37"/>
      <c r="W108" s="42"/>
      <c r="X108" s="37"/>
      <c r="Y108" s="35"/>
      <c r="Z108" s="37"/>
      <c r="AA108" s="35"/>
      <c r="AB108" s="37"/>
      <c r="AC108" s="35"/>
      <c r="AD108" s="35"/>
      <c r="AE108" s="40"/>
      <c r="AF108" s="37"/>
      <c r="AG108" s="35"/>
      <c r="AH108" s="37"/>
      <c r="AI108" s="35"/>
      <c r="AK108" s="60"/>
      <c r="AL108" s="46"/>
      <c r="AM108" s="19"/>
      <c r="AN108" s="37"/>
      <c r="AO108" s="42"/>
      <c r="AP108" s="37"/>
      <c r="AQ108" s="35"/>
      <c r="AR108" s="37"/>
      <c r="AS108" s="35"/>
      <c r="AT108" s="37"/>
      <c r="AU108" s="35"/>
      <c r="AV108" s="35"/>
      <c r="AW108" s="40"/>
      <c r="AX108" s="37"/>
      <c r="AY108" s="35"/>
      <c r="AZ108" s="37"/>
      <c r="BA108" s="35"/>
    </row>
    <row r="109" spans="1:55" ht="20.100000000000001" customHeight="1" x14ac:dyDescent="0.2">
      <c r="A109" s="60"/>
      <c r="B109" s="45"/>
      <c r="C109" s="19"/>
      <c r="D109" s="37"/>
      <c r="E109" s="38"/>
      <c r="F109" s="39"/>
      <c r="G109" s="43"/>
      <c r="H109" s="39"/>
      <c r="I109" s="43"/>
      <c r="J109" s="39"/>
      <c r="K109" s="43"/>
      <c r="L109" s="43"/>
      <c r="M109" s="38"/>
      <c r="N109" s="39"/>
      <c r="O109" s="43"/>
      <c r="P109" s="39"/>
      <c r="Q109" s="35"/>
      <c r="R109" s="35"/>
      <c r="S109" s="60"/>
      <c r="T109" s="45"/>
      <c r="U109" s="19"/>
      <c r="V109" s="37"/>
      <c r="W109" s="38"/>
      <c r="X109" s="39"/>
      <c r="Y109" s="43"/>
      <c r="Z109" s="39"/>
      <c r="AA109" s="43"/>
      <c r="AB109" s="39"/>
      <c r="AC109" s="43"/>
      <c r="AD109" s="43"/>
      <c r="AE109" s="38"/>
      <c r="AF109" s="39"/>
      <c r="AG109" s="43"/>
      <c r="AH109" s="39"/>
      <c r="AI109" s="35"/>
      <c r="AK109" s="60"/>
      <c r="AL109" s="45"/>
      <c r="AM109" s="19"/>
      <c r="AN109" s="37"/>
      <c r="AO109" s="38"/>
      <c r="AP109" s="39"/>
      <c r="AQ109" s="43"/>
      <c r="AR109" s="39"/>
      <c r="AS109" s="43"/>
      <c r="AT109" s="39"/>
      <c r="AU109" s="43"/>
      <c r="AV109" s="43"/>
      <c r="AW109" s="38"/>
      <c r="AX109" s="39"/>
      <c r="AY109" s="43"/>
      <c r="AZ109" s="39"/>
      <c r="BA109" s="35"/>
    </row>
    <row r="110" spans="1:55" ht="9" customHeight="1" x14ac:dyDescent="0.2">
      <c r="A110" s="19"/>
      <c r="B110" s="19"/>
      <c r="C110" s="19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19"/>
      <c r="T110" s="19"/>
      <c r="U110" s="19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19"/>
      <c r="AK110" s="19"/>
      <c r="AL110" s="19"/>
      <c r="AM110" s="19"/>
      <c r="AN110" s="19"/>
      <c r="AO110" s="35"/>
      <c r="AP110" s="35"/>
      <c r="AQ110" s="35"/>
      <c r="AR110" s="35"/>
      <c r="AS110" s="47"/>
      <c r="AT110" s="48"/>
      <c r="AU110" s="48"/>
      <c r="AV110" s="48"/>
      <c r="AW110" s="48"/>
      <c r="AX110" s="48"/>
      <c r="AY110" s="48"/>
      <c r="AZ110" s="48"/>
      <c r="BA110" s="48"/>
      <c r="BB110" s="25"/>
      <c r="BC110" s="25"/>
    </row>
    <row r="111" spans="1:55" ht="6" customHeight="1" x14ac:dyDescent="0.2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19"/>
    </row>
    <row r="112" spans="1:55" ht="8.25" customHeight="1" x14ac:dyDescent="0.2"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</row>
    <row r="113" spans="1:53" ht="12.75" customHeight="1" x14ac:dyDescent="0.2">
      <c r="A113" s="138" t="s">
        <v>42</v>
      </c>
      <c r="B113" s="139"/>
      <c r="C113" s="20"/>
      <c r="D113" s="126" t="s">
        <v>0</v>
      </c>
      <c r="E113" s="127"/>
      <c r="F113" s="127"/>
      <c r="G113" s="127"/>
      <c r="H113" s="127"/>
      <c r="I113" s="127"/>
      <c r="J113" s="127"/>
      <c r="K113" s="127"/>
      <c r="L113" s="127"/>
      <c r="M113" s="163"/>
      <c r="N113" s="142">
        <v>0.18</v>
      </c>
      <c r="O113" s="142"/>
      <c r="P113" s="142"/>
      <c r="Q113" s="143"/>
      <c r="R113" s="21"/>
      <c r="S113" s="138" t="s">
        <v>58</v>
      </c>
      <c r="T113" s="139"/>
      <c r="U113" s="20"/>
      <c r="V113" s="126" t="s">
        <v>0</v>
      </c>
      <c r="W113" s="127"/>
      <c r="X113" s="127"/>
      <c r="Y113" s="127"/>
      <c r="Z113" s="127"/>
      <c r="AA113" s="127"/>
      <c r="AB113" s="127"/>
      <c r="AC113" s="127"/>
      <c r="AD113" s="127"/>
      <c r="AE113" s="163"/>
      <c r="AF113" s="142">
        <v>0.25</v>
      </c>
      <c r="AG113" s="142"/>
      <c r="AH113" s="142"/>
      <c r="AI113" s="143"/>
      <c r="AK113" s="138" t="s">
        <v>43</v>
      </c>
      <c r="AL113" s="139"/>
      <c r="AM113" s="20"/>
      <c r="AN113" s="126" t="s">
        <v>0</v>
      </c>
      <c r="AO113" s="127"/>
      <c r="AP113" s="127"/>
      <c r="AQ113" s="127"/>
      <c r="AR113" s="127"/>
      <c r="AS113" s="127"/>
      <c r="AT113" s="127"/>
      <c r="AU113" s="127"/>
      <c r="AV113" s="127"/>
      <c r="AW113" s="163"/>
      <c r="AX113" s="142">
        <v>0.18</v>
      </c>
      <c r="AY113" s="142"/>
      <c r="AZ113" s="142"/>
      <c r="BA113" s="143"/>
    </row>
    <row r="114" spans="1:53" ht="12.75" customHeight="1" x14ac:dyDescent="0.2">
      <c r="A114" s="140"/>
      <c r="B114" s="141"/>
      <c r="C114" s="20"/>
      <c r="D114" s="126" t="s">
        <v>11</v>
      </c>
      <c r="E114" s="127"/>
      <c r="F114" s="127"/>
      <c r="G114" s="127"/>
      <c r="H114" s="127"/>
      <c r="I114" s="127"/>
      <c r="J114" s="127"/>
      <c r="K114" s="127"/>
      <c r="L114" s="127"/>
      <c r="M114" s="163"/>
      <c r="N114" s="144">
        <v>0.18</v>
      </c>
      <c r="O114" s="144"/>
      <c r="P114" s="144"/>
      <c r="Q114" s="145"/>
      <c r="R114" s="21"/>
      <c r="S114" s="140"/>
      <c r="T114" s="141"/>
      <c r="U114" s="20"/>
      <c r="V114" s="126" t="s">
        <v>11</v>
      </c>
      <c r="W114" s="127"/>
      <c r="X114" s="127"/>
      <c r="Y114" s="127"/>
      <c r="Z114" s="127"/>
      <c r="AA114" s="127"/>
      <c r="AB114" s="127"/>
      <c r="AC114" s="127"/>
      <c r="AD114" s="127"/>
      <c r="AE114" s="163"/>
      <c r="AF114" s="144">
        <v>0.25</v>
      </c>
      <c r="AG114" s="144"/>
      <c r="AH114" s="144"/>
      <c r="AI114" s="145"/>
      <c r="AK114" s="140"/>
      <c r="AL114" s="141"/>
      <c r="AM114" s="20"/>
      <c r="AN114" s="126" t="s">
        <v>11</v>
      </c>
      <c r="AO114" s="127"/>
      <c r="AP114" s="127"/>
      <c r="AQ114" s="127"/>
      <c r="AR114" s="127"/>
      <c r="AS114" s="127"/>
      <c r="AT114" s="127"/>
      <c r="AU114" s="127"/>
      <c r="AV114" s="127"/>
      <c r="AW114" s="163"/>
      <c r="AX114" s="144">
        <v>0.18</v>
      </c>
      <c r="AY114" s="144"/>
      <c r="AZ114" s="144"/>
      <c r="BA114" s="145"/>
    </row>
    <row r="115" spans="1:53" s="27" customFormat="1" ht="12.75" customHeight="1" x14ac:dyDescent="0.2">
      <c r="A115" s="131"/>
      <c r="B115" s="132"/>
      <c r="C115" s="20"/>
      <c r="D115" s="126" t="s">
        <v>1</v>
      </c>
      <c r="E115" s="127"/>
      <c r="F115" s="127"/>
      <c r="G115" s="127"/>
      <c r="H115" s="127"/>
      <c r="I115" s="127"/>
      <c r="J115" s="127"/>
      <c r="K115" s="127"/>
      <c r="L115" s="128">
        <v>146</v>
      </c>
      <c r="M115" s="129"/>
      <c r="N115" s="130"/>
      <c r="O115" s="124" t="s">
        <v>45</v>
      </c>
      <c r="P115" s="124"/>
      <c r="Q115" s="125"/>
      <c r="R115" s="21"/>
      <c r="S115" s="131"/>
      <c r="T115" s="132"/>
      <c r="U115" s="20"/>
      <c r="V115" s="177" t="s">
        <v>1</v>
      </c>
      <c r="W115" s="124"/>
      <c r="X115" s="124"/>
      <c r="Y115" s="124"/>
      <c r="Z115" s="124"/>
      <c r="AA115" s="124"/>
      <c r="AB115" s="124"/>
      <c r="AC115" s="124"/>
      <c r="AD115" s="128">
        <v>29.1</v>
      </c>
      <c r="AE115" s="129"/>
      <c r="AF115" s="130"/>
      <c r="AG115" s="124" t="s">
        <v>45</v>
      </c>
      <c r="AH115" s="124"/>
      <c r="AI115" s="125"/>
      <c r="AJ115" s="17"/>
      <c r="AK115" s="131"/>
      <c r="AL115" s="132"/>
      <c r="AM115" s="20"/>
      <c r="AN115" s="126" t="s">
        <v>1</v>
      </c>
      <c r="AO115" s="127"/>
      <c r="AP115" s="127"/>
      <c r="AQ115" s="127"/>
      <c r="AR115" s="127"/>
      <c r="AS115" s="127"/>
      <c r="AT115" s="127"/>
      <c r="AU115" s="127"/>
      <c r="AV115" s="128">
        <v>95</v>
      </c>
      <c r="AW115" s="129"/>
      <c r="AX115" s="130"/>
      <c r="AY115" s="124" t="s">
        <v>37</v>
      </c>
      <c r="AZ115" s="124"/>
      <c r="BA115" s="125"/>
    </row>
    <row r="116" spans="1:53" s="27" customFormat="1" ht="12.75" customHeight="1" x14ac:dyDescent="0.2">
      <c r="A116" s="133"/>
      <c r="B116" s="134"/>
      <c r="C116" s="20"/>
      <c r="D116" s="126" t="s">
        <v>2</v>
      </c>
      <c r="E116" s="127"/>
      <c r="F116" s="127"/>
      <c r="G116" s="127"/>
      <c r="H116" s="127"/>
      <c r="I116" s="127"/>
      <c r="J116" s="127"/>
      <c r="K116" s="127"/>
      <c r="L116" s="146">
        <f>IF(ROUNDDOWN(L115*MIN(N113,N114)/3,3)=0,ROUNDDOWN(L115*MAX(N113,N114)/3,3),ROUNDDOWN(L115*MIN(N113,N114)/3,3))</f>
        <v>8.76</v>
      </c>
      <c r="M116" s="147"/>
      <c r="N116" s="148"/>
      <c r="O116" s="122" t="str">
        <f>$O$115</f>
        <v>umol/l</v>
      </c>
      <c r="P116" s="122"/>
      <c r="Q116" s="123"/>
      <c r="R116" s="21"/>
      <c r="S116" s="133"/>
      <c r="T116" s="134"/>
      <c r="U116" s="20"/>
      <c r="V116" s="177" t="s">
        <v>2</v>
      </c>
      <c r="W116" s="124"/>
      <c r="X116" s="124"/>
      <c r="Y116" s="124"/>
      <c r="Z116" s="124"/>
      <c r="AA116" s="124"/>
      <c r="AB116" s="124"/>
      <c r="AC116" s="124"/>
      <c r="AD116" s="151">
        <f>ROUNDDOWN(AD115*IF(MIN(AF113,AF114)=0,MAX(AF113,AF114),MIN(AF113,AF114))/3,3)</f>
        <v>2.4249999999999998</v>
      </c>
      <c r="AE116" s="152"/>
      <c r="AF116" s="153"/>
      <c r="AG116" s="122" t="str">
        <f>$AG$115</f>
        <v>umol/l</v>
      </c>
      <c r="AH116" s="122"/>
      <c r="AI116" s="123"/>
      <c r="AJ116" s="17"/>
      <c r="AK116" s="133"/>
      <c r="AL116" s="134"/>
      <c r="AM116" s="20"/>
      <c r="AN116" s="126" t="s">
        <v>2</v>
      </c>
      <c r="AO116" s="127"/>
      <c r="AP116" s="127"/>
      <c r="AQ116" s="127"/>
      <c r="AR116" s="127"/>
      <c r="AS116" s="127"/>
      <c r="AT116" s="127"/>
      <c r="AU116" s="127"/>
      <c r="AV116" s="151">
        <f>ROUNDDOWN(AV115*IF(MIN(AX113,AX114)=0,MAX(AX113,AX114),MIN(AX113,AX114))/3,3)</f>
        <v>5.7</v>
      </c>
      <c r="AW116" s="152"/>
      <c r="AX116" s="153"/>
      <c r="AY116" s="122" t="str">
        <f>$AY$115</f>
        <v>U/l</v>
      </c>
      <c r="AZ116" s="122"/>
      <c r="BA116" s="123"/>
    </row>
    <row r="117" spans="1:53" x14ac:dyDescent="0.2">
      <c r="A117" s="24"/>
      <c r="B117" s="23"/>
      <c r="C117" s="20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5"/>
      <c r="S117" s="24"/>
      <c r="T117" s="23"/>
      <c r="U117" s="20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K117" s="24"/>
      <c r="AL117" s="23"/>
      <c r="AM117" s="20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</row>
    <row r="118" spans="1:53" x14ac:dyDescent="0.2">
      <c r="A118" s="109" t="s">
        <v>3</v>
      </c>
      <c r="B118" s="64" t="str">
        <f>$O$115</f>
        <v>umol/l</v>
      </c>
      <c r="C118" s="26"/>
      <c r="D118" s="116" t="s">
        <v>4</v>
      </c>
      <c r="E118" s="119"/>
      <c r="F118" s="116" t="s">
        <v>5</v>
      </c>
      <c r="G118" s="119"/>
      <c r="H118" s="116" t="s">
        <v>6</v>
      </c>
      <c r="I118" s="119"/>
      <c r="J118" s="120" t="s">
        <v>7</v>
      </c>
      <c r="K118" s="119"/>
      <c r="L118" s="120" t="s">
        <v>8</v>
      </c>
      <c r="M118" s="117"/>
      <c r="N118" s="116" t="s">
        <v>9</v>
      </c>
      <c r="O118" s="117"/>
      <c r="P118" s="118" t="s">
        <v>10</v>
      </c>
      <c r="Q118" s="117"/>
      <c r="R118" s="26"/>
      <c r="S118" s="109" t="s">
        <v>3</v>
      </c>
      <c r="T118" s="64" t="str">
        <f>$AG$115</f>
        <v>umol/l</v>
      </c>
      <c r="U118" s="26"/>
      <c r="V118" s="116" t="s">
        <v>4</v>
      </c>
      <c r="W118" s="119"/>
      <c r="X118" s="116" t="s">
        <v>5</v>
      </c>
      <c r="Y118" s="119"/>
      <c r="Z118" s="116" t="s">
        <v>6</v>
      </c>
      <c r="AA118" s="119"/>
      <c r="AB118" s="120" t="s">
        <v>7</v>
      </c>
      <c r="AC118" s="119"/>
      <c r="AD118" s="120" t="s">
        <v>8</v>
      </c>
      <c r="AE118" s="117"/>
      <c r="AF118" s="116" t="s">
        <v>9</v>
      </c>
      <c r="AG118" s="117"/>
      <c r="AH118" s="118" t="s">
        <v>10</v>
      </c>
      <c r="AI118" s="117"/>
      <c r="AK118" s="109" t="s">
        <v>3</v>
      </c>
      <c r="AL118" s="64" t="str">
        <f>$AY$115</f>
        <v>U/l</v>
      </c>
      <c r="AM118" s="26"/>
      <c r="AN118" s="116" t="s">
        <v>4</v>
      </c>
      <c r="AO118" s="119"/>
      <c r="AP118" s="116" t="s">
        <v>5</v>
      </c>
      <c r="AQ118" s="119"/>
      <c r="AR118" s="116" t="s">
        <v>6</v>
      </c>
      <c r="AS118" s="119"/>
      <c r="AT118" s="120" t="s">
        <v>7</v>
      </c>
      <c r="AU118" s="119"/>
      <c r="AV118" s="120" t="s">
        <v>8</v>
      </c>
      <c r="AW118" s="117"/>
      <c r="AX118" s="116" t="s">
        <v>9</v>
      </c>
      <c r="AY118" s="117"/>
      <c r="AZ118" s="118" t="s">
        <v>10</v>
      </c>
      <c r="BA118" s="117"/>
    </row>
    <row r="119" spans="1:53" x14ac:dyDescent="0.2">
      <c r="A119" s="63" t="s">
        <v>14</v>
      </c>
      <c r="B119" s="108" t="s">
        <v>61</v>
      </c>
      <c r="C119" s="26"/>
      <c r="D119" s="113">
        <f>ROUNDUP(L115-3*L115*IF(MIN(N113,N114)=0,MAX(N113,N114),MIN(N113,N114))/3,2)</f>
        <v>119.72</v>
      </c>
      <c r="E119" s="114"/>
      <c r="F119" s="115">
        <f>ROUNDUP(L115-2*L115*IF(MIN(N113,N114)=0,MAX(N113,N114),MIN(N113,N114))/3,2)</f>
        <v>128.47999999999999</v>
      </c>
      <c r="G119" s="114"/>
      <c r="H119" s="115">
        <f>ROUNDUP(L115-1*L115*IF(MIN(N113,N114)=0,MAX(N113,N114),MIN(N113,N114))/3,2)</f>
        <v>137.24</v>
      </c>
      <c r="I119" s="114"/>
      <c r="J119" s="113">
        <f>L115</f>
        <v>146</v>
      </c>
      <c r="K119" s="114"/>
      <c r="L119" s="115">
        <f>ROUNDDOWN(L115+1*L115*IF(MIN(N113,N114)=0,MAX(N113,N114),MIN(N113,N114))/3,2)</f>
        <v>154.76</v>
      </c>
      <c r="M119" s="114"/>
      <c r="N119" s="115">
        <f>ROUNDDOWN(L115+2*L115*IF(MIN(N113,N114)=0,MAX(N113,N114),MIN(N113,N114))/3,2)</f>
        <v>163.52000000000001</v>
      </c>
      <c r="O119" s="114"/>
      <c r="P119" s="115">
        <f>ROUNDDOWN(L115+3*L115*IF(MIN(N113,N114)=0,MAX(N113,N114),MIN(N113,N114))/3,2)</f>
        <v>172.28</v>
      </c>
      <c r="Q119" s="114"/>
      <c r="R119" s="28"/>
      <c r="S119" s="63" t="s">
        <v>14</v>
      </c>
      <c r="T119" s="108" t="s">
        <v>61</v>
      </c>
      <c r="U119" s="26"/>
      <c r="V119" s="157">
        <f>ROUNDUP(AD115-3*AD115*IF(MIN(AF113,AF114)=0,MAX(AF113,AF114),MIN(AF113,AF114))/3,2)</f>
        <v>21.830000000000002</v>
      </c>
      <c r="W119" s="150"/>
      <c r="X119" s="149">
        <f>ROUNDUP(AD115-2*AD115*IF(MIN(AF113,AF114)=0,MAX(AF113,AF114),MIN(AF113,AF114))/3,2)</f>
        <v>24.25</v>
      </c>
      <c r="Y119" s="150"/>
      <c r="Z119" s="149">
        <f>ROUNDUP(AD115-1*AD115*IF(MIN(AF113,AF114)=0,MAX(AF113,AF114),MIN(AF113,AF114))/3,2)</f>
        <v>26.680000000000003</v>
      </c>
      <c r="AA119" s="150"/>
      <c r="AB119" s="157">
        <f>AD115</f>
        <v>29.1</v>
      </c>
      <c r="AC119" s="150"/>
      <c r="AD119" s="149">
        <f>ROUNDDOWN(AD115+1*AD115*IF(MIN(AF113,AF114)=0,MAX(AF113,AF114),MIN(AF113,AF114))/3,2)</f>
        <v>31.52</v>
      </c>
      <c r="AE119" s="150"/>
      <c r="AF119" s="149">
        <f>ROUNDDOWN(AD115+2*AD115*IF(MIN(AF113,AF114)=0,MAX(AF113,AF114),MIN(AF113,AF114))/3,2)</f>
        <v>33.950000000000003</v>
      </c>
      <c r="AG119" s="150"/>
      <c r="AH119" s="149">
        <f>ROUNDDOWN(AD115+3*AD115*IF(MIN(AF113,AF114)=0,MAX(AF113,AF114),MIN(AF113,AF114))/3,2)</f>
        <v>36.369999999999997</v>
      </c>
      <c r="AI119" s="150"/>
      <c r="AK119" s="63" t="s">
        <v>14</v>
      </c>
      <c r="AL119" s="108" t="s">
        <v>61</v>
      </c>
      <c r="AM119" s="26"/>
      <c r="AN119" s="113">
        <f>ROUNDUP(AV115-3*AV115*IF(MIN(AX113,AX114)=0,MAX(AX113,AX114),MIN(AX113,AX114))/3,2)</f>
        <v>77.900000000000006</v>
      </c>
      <c r="AO119" s="114"/>
      <c r="AP119" s="115">
        <f>ROUNDUP(AV115-2*AV115*IF(MIN(AX113,AX114)=0,MAX(AX113,AX114),MIN(AX113,AX114))/3,2)</f>
        <v>83.6</v>
      </c>
      <c r="AQ119" s="114"/>
      <c r="AR119" s="115">
        <f>ROUNDUP(AV115-1*AV115*IF(MIN(AX113,AX114)=0,MAX(AX113,AX114),MIN(AX113,AX114))/3,2)</f>
        <v>89.3</v>
      </c>
      <c r="AS119" s="114"/>
      <c r="AT119" s="113">
        <f>AV115</f>
        <v>95</v>
      </c>
      <c r="AU119" s="114"/>
      <c r="AV119" s="115">
        <f>ROUNDDOWN(AV115+1*AV115*IF(MIN(AX113,AX114)=0,MAX(AX113,AX114),MIN(AX113,AX114))/3,2)</f>
        <v>100.7</v>
      </c>
      <c r="AW119" s="114"/>
      <c r="AX119" s="115">
        <f>ROUNDDOWN(AV115+2*AV115*IF(MIN(AX113,AX114)=0,MAX(AX113,AX114),MIN(AX113,AX114))/3,2)</f>
        <v>106.4</v>
      </c>
      <c r="AY119" s="114"/>
      <c r="AZ119" s="115">
        <f>ROUNDDOWN(AV115+3*AV115*IF(MIN(AX113,AX114)=0,MAX(AX113,AX114),MIN(AX113,AX114))/3,2)</f>
        <v>112.1</v>
      </c>
      <c r="BA119" s="114"/>
    </row>
    <row r="120" spans="1:53" x14ac:dyDescent="0.2">
      <c r="A120" s="29"/>
      <c r="B120" s="30"/>
      <c r="C120" s="19"/>
      <c r="D120" s="31"/>
      <c r="E120" s="32"/>
      <c r="F120" s="33"/>
      <c r="G120" s="32"/>
      <c r="H120" s="33"/>
      <c r="I120" s="32"/>
      <c r="J120" s="33"/>
      <c r="K120" s="32"/>
      <c r="L120" s="33"/>
      <c r="M120" s="32"/>
      <c r="N120" s="33"/>
      <c r="O120" s="32"/>
      <c r="P120" s="33"/>
      <c r="Q120" s="34"/>
      <c r="R120" s="35"/>
      <c r="S120" s="29"/>
      <c r="T120" s="30"/>
      <c r="U120" s="19"/>
      <c r="V120" s="31"/>
      <c r="W120" s="32"/>
      <c r="X120" s="33"/>
      <c r="Y120" s="32"/>
      <c r="Z120" s="33"/>
      <c r="AA120" s="32"/>
      <c r="AB120" s="33"/>
      <c r="AC120" s="32"/>
      <c r="AD120" s="33"/>
      <c r="AE120" s="32"/>
      <c r="AF120" s="33"/>
      <c r="AG120" s="32"/>
      <c r="AH120" s="33"/>
      <c r="AI120" s="34"/>
      <c r="AJ120" s="19"/>
      <c r="AK120" s="29"/>
      <c r="AL120" s="30"/>
      <c r="AM120" s="19"/>
      <c r="AN120" s="31"/>
      <c r="AO120" s="32"/>
      <c r="AP120" s="33"/>
      <c r="AQ120" s="32"/>
      <c r="AR120" s="33"/>
      <c r="AS120" s="32"/>
      <c r="AT120" s="33"/>
      <c r="AU120" s="32"/>
      <c r="AV120" s="33"/>
      <c r="AW120" s="32"/>
      <c r="AX120" s="33"/>
      <c r="AY120" s="32"/>
      <c r="AZ120" s="33"/>
      <c r="BA120" s="34"/>
    </row>
    <row r="121" spans="1:53" ht="20.100000000000001" customHeight="1" x14ac:dyDescent="0.2">
      <c r="A121" s="59"/>
      <c r="B121" s="45"/>
      <c r="C121" s="19"/>
      <c r="D121" s="37"/>
      <c r="E121" s="38"/>
      <c r="F121" s="39"/>
      <c r="G121" s="35"/>
      <c r="H121" s="37"/>
      <c r="I121" s="35"/>
      <c r="J121" s="37"/>
      <c r="K121" s="35"/>
      <c r="L121" s="35"/>
      <c r="M121" s="40"/>
      <c r="N121" s="37"/>
      <c r="O121" s="35"/>
      <c r="P121" s="37"/>
      <c r="Q121" s="40"/>
      <c r="R121" s="35"/>
      <c r="S121" s="59"/>
      <c r="T121" s="45"/>
      <c r="U121" s="19"/>
      <c r="V121" s="37"/>
      <c r="W121" s="38"/>
      <c r="X121" s="39"/>
      <c r="Y121" s="35"/>
      <c r="Z121" s="37"/>
      <c r="AA121" s="35"/>
      <c r="AB121" s="37"/>
      <c r="AC121" s="35"/>
      <c r="AD121" s="35"/>
      <c r="AE121" s="40"/>
      <c r="AF121" s="37"/>
      <c r="AG121" s="35"/>
      <c r="AH121" s="37"/>
      <c r="AI121" s="40"/>
      <c r="AK121" s="59"/>
      <c r="AL121" s="45"/>
      <c r="AM121" s="19"/>
      <c r="AN121" s="37"/>
      <c r="AO121" s="38"/>
      <c r="AP121" s="39"/>
      <c r="AQ121" s="35"/>
      <c r="AR121" s="37"/>
      <c r="AS121" s="35"/>
      <c r="AT121" s="37"/>
      <c r="AU121" s="35"/>
      <c r="AV121" s="35"/>
      <c r="AW121" s="40"/>
      <c r="AX121" s="37"/>
      <c r="AY121" s="35"/>
      <c r="AZ121" s="37"/>
      <c r="BA121" s="40"/>
    </row>
    <row r="122" spans="1:53" ht="20.100000000000001" customHeight="1" x14ac:dyDescent="0.2">
      <c r="A122" s="60"/>
      <c r="B122" s="45"/>
      <c r="C122" s="19"/>
      <c r="D122" s="37"/>
      <c r="E122" s="40"/>
      <c r="F122" s="37"/>
      <c r="G122" s="36"/>
      <c r="H122" s="41"/>
      <c r="I122" s="36"/>
      <c r="J122" s="41"/>
      <c r="K122" s="36"/>
      <c r="L122" s="36"/>
      <c r="M122" s="42"/>
      <c r="N122" s="41"/>
      <c r="O122" s="36"/>
      <c r="P122" s="41"/>
      <c r="Q122" s="35"/>
      <c r="R122" s="35"/>
      <c r="S122" s="60"/>
      <c r="T122" s="46"/>
      <c r="U122" s="19"/>
      <c r="V122" s="37"/>
      <c r="W122" s="40"/>
      <c r="X122" s="37"/>
      <c r="Y122" s="36"/>
      <c r="Z122" s="41"/>
      <c r="AA122" s="36"/>
      <c r="AB122" s="41"/>
      <c r="AC122" s="36"/>
      <c r="AD122" s="36"/>
      <c r="AE122" s="42"/>
      <c r="AF122" s="41"/>
      <c r="AG122" s="36"/>
      <c r="AH122" s="41"/>
      <c r="AI122" s="35"/>
      <c r="AK122" s="60"/>
      <c r="AL122" s="46"/>
      <c r="AM122" s="19"/>
      <c r="AN122" s="37"/>
      <c r="AO122" s="40"/>
      <c r="AP122" s="37"/>
      <c r="AQ122" s="36"/>
      <c r="AR122" s="41"/>
      <c r="AS122" s="36"/>
      <c r="AT122" s="41"/>
      <c r="AU122" s="36"/>
      <c r="AV122" s="36"/>
      <c r="AW122" s="42"/>
      <c r="AX122" s="41"/>
      <c r="AY122" s="36"/>
      <c r="AZ122" s="41"/>
      <c r="BA122" s="35"/>
    </row>
    <row r="123" spans="1:53" ht="20.100000000000001" customHeight="1" x14ac:dyDescent="0.2">
      <c r="A123" s="60"/>
      <c r="B123" s="45"/>
      <c r="C123" s="19"/>
      <c r="D123" s="37"/>
      <c r="E123" s="38"/>
      <c r="F123" s="39"/>
      <c r="G123" s="43"/>
      <c r="H123" s="39"/>
      <c r="I123" s="43"/>
      <c r="J123" s="39"/>
      <c r="K123" s="43"/>
      <c r="L123" s="43"/>
      <c r="M123" s="38"/>
      <c r="N123" s="39"/>
      <c r="O123" s="43"/>
      <c r="P123" s="39"/>
      <c r="Q123" s="35"/>
      <c r="R123" s="35"/>
      <c r="S123" s="60"/>
      <c r="T123" s="45"/>
      <c r="U123" s="19"/>
      <c r="V123" s="37"/>
      <c r="W123" s="38"/>
      <c r="X123" s="39"/>
      <c r="Y123" s="43"/>
      <c r="Z123" s="39"/>
      <c r="AA123" s="43"/>
      <c r="AB123" s="39"/>
      <c r="AC123" s="43"/>
      <c r="AD123" s="43"/>
      <c r="AE123" s="38"/>
      <c r="AF123" s="39"/>
      <c r="AG123" s="43"/>
      <c r="AH123" s="39"/>
      <c r="AI123" s="35"/>
      <c r="AK123" s="60"/>
      <c r="AL123" s="45"/>
      <c r="AM123" s="19"/>
      <c r="AN123" s="37"/>
      <c r="AO123" s="38"/>
      <c r="AP123" s="39"/>
      <c r="AQ123" s="43"/>
      <c r="AR123" s="39"/>
      <c r="AS123" s="43"/>
      <c r="AT123" s="39"/>
      <c r="AU123" s="43"/>
      <c r="AV123" s="43"/>
      <c r="AW123" s="38"/>
      <c r="AX123" s="39"/>
      <c r="AY123" s="43"/>
      <c r="AZ123" s="39"/>
      <c r="BA123" s="35"/>
    </row>
    <row r="124" spans="1:53" ht="20.100000000000001" customHeight="1" x14ac:dyDescent="0.2">
      <c r="A124" s="60"/>
      <c r="B124" s="45"/>
      <c r="C124" s="19"/>
      <c r="D124" s="37"/>
      <c r="E124" s="40"/>
      <c r="F124" s="37"/>
      <c r="G124" s="35"/>
      <c r="H124" s="37"/>
      <c r="I124" s="35"/>
      <c r="J124" s="37"/>
      <c r="K124" s="35"/>
      <c r="L124" s="35"/>
      <c r="M124" s="40"/>
      <c r="N124" s="37"/>
      <c r="O124" s="35"/>
      <c r="P124" s="37"/>
      <c r="Q124" s="35"/>
      <c r="R124" s="35"/>
      <c r="S124" s="60"/>
      <c r="T124" s="46"/>
      <c r="U124" s="19"/>
      <c r="V124" s="37"/>
      <c r="W124" s="40"/>
      <c r="X124" s="37"/>
      <c r="Y124" s="35"/>
      <c r="Z124" s="37"/>
      <c r="AA124" s="35"/>
      <c r="AB124" s="37"/>
      <c r="AC124" s="35"/>
      <c r="AD124" s="35"/>
      <c r="AE124" s="40"/>
      <c r="AF124" s="37"/>
      <c r="AG124" s="35"/>
      <c r="AH124" s="37"/>
      <c r="AI124" s="35"/>
      <c r="AK124" s="60"/>
      <c r="AL124" s="46"/>
      <c r="AM124" s="19"/>
      <c r="AN124" s="37"/>
      <c r="AO124" s="40"/>
      <c r="AP124" s="37"/>
      <c r="AQ124" s="35"/>
      <c r="AR124" s="37"/>
      <c r="AS124" s="35"/>
      <c r="AT124" s="37"/>
      <c r="AU124" s="35"/>
      <c r="AV124" s="35"/>
      <c r="AW124" s="40"/>
      <c r="AX124" s="37"/>
      <c r="AY124" s="35"/>
      <c r="AZ124" s="37"/>
      <c r="BA124" s="35"/>
    </row>
    <row r="125" spans="1:53" ht="20.100000000000001" customHeight="1" x14ac:dyDescent="0.2">
      <c r="A125" s="60"/>
      <c r="B125" s="45"/>
      <c r="C125" s="19"/>
      <c r="D125" s="37"/>
      <c r="E125" s="38"/>
      <c r="F125" s="39"/>
      <c r="G125" s="43"/>
      <c r="H125" s="39"/>
      <c r="I125" s="43"/>
      <c r="J125" s="39"/>
      <c r="K125" s="43"/>
      <c r="L125" s="43"/>
      <c r="M125" s="38"/>
      <c r="N125" s="39"/>
      <c r="O125" s="43"/>
      <c r="P125" s="39"/>
      <c r="Q125" s="35"/>
      <c r="R125" s="35"/>
      <c r="S125" s="60"/>
      <c r="T125" s="45"/>
      <c r="U125" s="19"/>
      <c r="V125" s="37"/>
      <c r="W125" s="38"/>
      <c r="X125" s="39"/>
      <c r="Y125" s="43"/>
      <c r="Z125" s="39"/>
      <c r="AA125" s="43"/>
      <c r="AB125" s="39"/>
      <c r="AC125" s="43"/>
      <c r="AD125" s="43"/>
      <c r="AE125" s="38"/>
      <c r="AF125" s="39"/>
      <c r="AG125" s="43"/>
      <c r="AH125" s="39"/>
      <c r="AI125" s="35"/>
      <c r="AK125" s="60"/>
      <c r="AL125" s="45"/>
      <c r="AM125" s="19"/>
      <c r="AN125" s="37"/>
      <c r="AO125" s="38"/>
      <c r="AP125" s="39"/>
      <c r="AQ125" s="43"/>
      <c r="AR125" s="39"/>
      <c r="AS125" s="43"/>
      <c r="AT125" s="39"/>
      <c r="AU125" s="43"/>
      <c r="AV125" s="43"/>
      <c r="AW125" s="38"/>
      <c r="AX125" s="39"/>
      <c r="AY125" s="43"/>
      <c r="AZ125" s="39"/>
      <c r="BA125" s="35"/>
    </row>
    <row r="126" spans="1:53" ht="20.100000000000001" customHeight="1" x14ac:dyDescent="0.2">
      <c r="A126" s="60"/>
      <c r="B126" s="45"/>
      <c r="C126" s="19"/>
      <c r="D126" s="37"/>
      <c r="E126" s="40"/>
      <c r="F126" s="37"/>
      <c r="G126" s="35"/>
      <c r="H126" s="37"/>
      <c r="I126" s="35"/>
      <c r="J126" s="37"/>
      <c r="K126" s="35"/>
      <c r="L126" s="35"/>
      <c r="M126" s="40"/>
      <c r="N126" s="37"/>
      <c r="O126" s="35"/>
      <c r="P126" s="37"/>
      <c r="Q126" s="35"/>
      <c r="R126" s="35"/>
      <c r="S126" s="60"/>
      <c r="T126" s="46"/>
      <c r="U126" s="19"/>
      <c r="V126" s="37"/>
      <c r="W126" s="40"/>
      <c r="X126" s="37"/>
      <c r="Y126" s="35"/>
      <c r="Z126" s="37"/>
      <c r="AA126" s="35"/>
      <c r="AB126" s="37"/>
      <c r="AC126" s="35"/>
      <c r="AD126" s="35"/>
      <c r="AE126" s="40"/>
      <c r="AF126" s="37"/>
      <c r="AG126" s="35"/>
      <c r="AH126" s="37"/>
      <c r="AI126" s="35"/>
      <c r="AK126" s="60"/>
      <c r="AL126" s="46"/>
      <c r="AM126" s="19"/>
      <c r="AN126" s="37"/>
      <c r="AO126" s="40"/>
      <c r="AP126" s="37"/>
      <c r="AQ126" s="35"/>
      <c r="AR126" s="37"/>
      <c r="AS126" s="35"/>
      <c r="AT126" s="37"/>
      <c r="AU126" s="35"/>
      <c r="AV126" s="35"/>
      <c r="AW126" s="40"/>
      <c r="AX126" s="37"/>
      <c r="AY126" s="35"/>
      <c r="AZ126" s="37"/>
      <c r="BA126" s="35"/>
    </row>
    <row r="127" spans="1:53" ht="20.100000000000001" customHeight="1" x14ac:dyDescent="0.2">
      <c r="A127" s="60"/>
      <c r="B127" s="45"/>
      <c r="C127" s="19"/>
      <c r="D127" s="37"/>
      <c r="E127" s="38"/>
      <c r="F127" s="39"/>
      <c r="G127" s="43"/>
      <c r="H127" s="39"/>
      <c r="I127" s="43"/>
      <c r="J127" s="39"/>
      <c r="K127" s="43"/>
      <c r="L127" s="43"/>
      <c r="M127" s="38"/>
      <c r="N127" s="39"/>
      <c r="O127" s="43"/>
      <c r="P127" s="39"/>
      <c r="Q127" s="35"/>
      <c r="R127" s="35"/>
      <c r="S127" s="60"/>
      <c r="T127" s="45"/>
      <c r="U127" s="19"/>
      <c r="V127" s="37"/>
      <c r="W127" s="38"/>
      <c r="X127" s="39"/>
      <c r="Y127" s="43"/>
      <c r="Z127" s="39"/>
      <c r="AA127" s="43"/>
      <c r="AB127" s="39"/>
      <c r="AC127" s="43"/>
      <c r="AD127" s="43"/>
      <c r="AE127" s="38"/>
      <c r="AF127" s="39"/>
      <c r="AG127" s="43"/>
      <c r="AH127" s="39"/>
      <c r="AI127" s="35"/>
      <c r="AK127" s="60"/>
      <c r="AL127" s="45"/>
      <c r="AM127" s="19"/>
      <c r="AN127" s="37"/>
      <c r="AO127" s="38"/>
      <c r="AP127" s="39"/>
      <c r="AQ127" s="43"/>
      <c r="AR127" s="39"/>
      <c r="AS127" s="43"/>
      <c r="AT127" s="39"/>
      <c r="AU127" s="43"/>
      <c r="AV127" s="43"/>
      <c r="AW127" s="38"/>
      <c r="AX127" s="39"/>
      <c r="AY127" s="43"/>
      <c r="AZ127" s="39"/>
      <c r="BA127" s="35"/>
    </row>
    <row r="128" spans="1:53" ht="20.100000000000001" customHeight="1" x14ac:dyDescent="0.2">
      <c r="A128" s="60"/>
      <c r="B128" s="45"/>
      <c r="C128" s="19"/>
      <c r="D128" s="37"/>
      <c r="E128" s="40"/>
      <c r="F128" s="37"/>
      <c r="G128" s="35"/>
      <c r="H128" s="37"/>
      <c r="I128" s="35"/>
      <c r="J128" s="37"/>
      <c r="K128" s="35"/>
      <c r="L128" s="35"/>
      <c r="M128" s="40"/>
      <c r="N128" s="37"/>
      <c r="O128" s="35"/>
      <c r="P128" s="37"/>
      <c r="Q128" s="35"/>
      <c r="R128" s="35"/>
      <c r="S128" s="60"/>
      <c r="T128" s="46"/>
      <c r="U128" s="19"/>
      <c r="V128" s="37"/>
      <c r="W128" s="40"/>
      <c r="X128" s="37"/>
      <c r="Y128" s="35"/>
      <c r="Z128" s="37"/>
      <c r="AA128" s="35"/>
      <c r="AB128" s="37"/>
      <c r="AC128" s="35"/>
      <c r="AD128" s="35"/>
      <c r="AE128" s="40"/>
      <c r="AF128" s="37"/>
      <c r="AG128" s="35"/>
      <c r="AH128" s="37"/>
      <c r="AI128" s="35"/>
      <c r="AK128" s="60"/>
      <c r="AL128" s="46"/>
      <c r="AM128" s="19"/>
      <c r="AN128" s="37"/>
      <c r="AO128" s="40"/>
      <c r="AP128" s="37"/>
      <c r="AQ128" s="35"/>
      <c r="AR128" s="37"/>
      <c r="AS128" s="35"/>
      <c r="AT128" s="37"/>
      <c r="AU128" s="35"/>
      <c r="AV128" s="35"/>
      <c r="AW128" s="40"/>
      <c r="AX128" s="37"/>
      <c r="AY128" s="35"/>
      <c r="AZ128" s="37"/>
      <c r="BA128" s="35"/>
    </row>
    <row r="129" spans="1:53" ht="20.100000000000001" customHeight="1" x14ac:dyDescent="0.2">
      <c r="A129" s="60"/>
      <c r="B129" s="45"/>
      <c r="C129" s="19"/>
      <c r="D129" s="37"/>
      <c r="E129" s="38"/>
      <c r="F129" s="39"/>
      <c r="G129" s="43"/>
      <c r="H129" s="39"/>
      <c r="I129" s="43"/>
      <c r="J129" s="39"/>
      <c r="K129" s="43"/>
      <c r="L129" s="43"/>
      <c r="M129" s="38"/>
      <c r="N129" s="39"/>
      <c r="O129" s="43"/>
      <c r="P129" s="39"/>
      <c r="Q129" s="35"/>
      <c r="R129" s="35"/>
      <c r="S129" s="60"/>
      <c r="T129" s="45"/>
      <c r="U129" s="19"/>
      <c r="V129" s="37"/>
      <c r="W129" s="38"/>
      <c r="X129" s="39"/>
      <c r="Y129" s="43"/>
      <c r="Z129" s="39"/>
      <c r="AA129" s="43"/>
      <c r="AB129" s="39"/>
      <c r="AC129" s="43"/>
      <c r="AD129" s="43"/>
      <c r="AE129" s="38"/>
      <c r="AF129" s="39"/>
      <c r="AG129" s="43"/>
      <c r="AH129" s="39"/>
      <c r="AI129" s="35"/>
      <c r="AK129" s="60"/>
      <c r="AL129" s="45"/>
      <c r="AM129" s="19"/>
      <c r="AN129" s="37"/>
      <c r="AO129" s="38"/>
      <c r="AP129" s="39"/>
      <c r="AQ129" s="43"/>
      <c r="AR129" s="39"/>
      <c r="AS129" s="43"/>
      <c r="AT129" s="39"/>
      <c r="AU129" s="43"/>
      <c r="AV129" s="43"/>
      <c r="AW129" s="38"/>
      <c r="AX129" s="39"/>
      <c r="AY129" s="43"/>
      <c r="AZ129" s="39"/>
      <c r="BA129" s="35"/>
    </row>
    <row r="130" spans="1:53" ht="20.100000000000001" customHeight="1" x14ac:dyDescent="0.2">
      <c r="A130" s="60"/>
      <c r="B130" s="45"/>
      <c r="C130" s="19"/>
      <c r="D130" s="37"/>
      <c r="E130" s="40"/>
      <c r="F130" s="37"/>
      <c r="G130" s="35"/>
      <c r="H130" s="37"/>
      <c r="I130" s="35"/>
      <c r="J130" s="37"/>
      <c r="K130" s="35"/>
      <c r="L130" s="35"/>
      <c r="M130" s="40"/>
      <c r="N130" s="37"/>
      <c r="O130" s="35"/>
      <c r="P130" s="37"/>
      <c r="Q130" s="35"/>
      <c r="R130" s="35"/>
      <c r="S130" s="60"/>
      <c r="T130" s="46"/>
      <c r="U130" s="19"/>
      <c r="V130" s="37"/>
      <c r="W130" s="40"/>
      <c r="X130" s="37"/>
      <c r="Y130" s="35"/>
      <c r="Z130" s="37"/>
      <c r="AA130" s="35"/>
      <c r="AB130" s="37"/>
      <c r="AC130" s="35"/>
      <c r="AD130" s="35"/>
      <c r="AE130" s="40"/>
      <c r="AF130" s="37"/>
      <c r="AG130" s="35"/>
      <c r="AH130" s="37"/>
      <c r="AI130" s="35"/>
      <c r="AK130" s="60"/>
      <c r="AL130" s="46"/>
      <c r="AM130" s="19"/>
      <c r="AN130" s="37"/>
      <c r="AO130" s="40"/>
      <c r="AP130" s="37"/>
      <c r="AQ130" s="35"/>
      <c r="AR130" s="37"/>
      <c r="AS130" s="35"/>
      <c r="AT130" s="37"/>
      <c r="AU130" s="35"/>
      <c r="AV130" s="35"/>
      <c r="AW130" s="40"/>
      <c r="AX130" s="37"/>
      <c r="AY130" s="35"/>
      <c r="AZ130" s="37"/>
      <c r="BA130" s="35"/>
    </row>
    <row r="131" spans="1:53" ht="20.100000000000001" customHeight="1" x14ac:dyDescent="0.2">
      <c r="A131" s="60"/>
      <c r="B131" s="45"/>
      <c r="C131" s="19"/>
      <c r="D131" s="37"/>
      <c r="E131" s="38"/>
      <c r="F131" s="39"/>
      <c r="G131" s="43"/>
      <c r="H131" s="39"/>
      <c r="I131" s="43"/>
      <c r="J131" s="39"/>
      <c r="K131" s="43"/>
      <c r="L131" s="43"/>
      <c r="M131" s="38"/>
      <c r="N131" s="39"/>
      <c r="O131" s="43"/>
      <c r="P131" s="39"/>
      <c r="Q131" s="35"/>
      <c r="R131" s="35"/>
      <c r="S131" s="60"/>
      <c r="T131" s="45"/>
      <c r="U131" s="19"/>
      <c r="V131" s="37"/>
      <c r="W131" s="38"/>
      <c r="X131" s="39"/>
      <c r="Y131" s="43"/>
      <c r="Z131" s="39"/>
      <c r="AA131" s="43"/>
      <c r="AB131" s="39"/>
      <c r="AC131" s="43"/>
      <c r="AD131" s="43"/>
      <c r="AE131" s="38"/>
      <c r="AF131" s="39"/>
      <c r="AG131" s="43"/>
      <c r="AH131" s="39"/>
      <c r="AI131" s="35"/>
      <c r="AK131" s="60"/>
      <c r="AL131" s="45"/>
      <c r="AM131" s="19"/>
      <c r="AN131" s="37"/>
      <c r="AO131" s="38"/>
      <c r="AP131" s="39"/>
      <c r="AQ131" s="43"/>
      <c r="AR131" s="39"/>
      <c r="AS131" s="43"/>
      <c r="AT131" s="39"/>
      <c r="AU131" s="43"/>
      <c r="AV131" s="43"/>
      <c r="AW131" s="38"/>
      <c r="AX131" s="39"/>
      <c r="AY131" s="43"/>
      <c r="AZ131" s="39"/>
      <c r="BA131" s="35"/>
    </row>
    <row r="132" spans="1:53" ht="20.100000000000001" customHeight="1" x14ac:dyDescent="0.2">
      <c r="A132" s="60"/>
      <c r="B132" s="45"/>
      <c r="C132" s="19"/>
      <c r="D132" s="37"/>
      <c r="E132" s="40"/>
      <c r="F132" s="37"/>
      <c r="G132" s="35"/>
      <c r="H132" s="37"/>
      <c r="I132" s="35"/>
      <c r="J132" s="37"/>
      <c r="K132" s="35"/>
      <c r="L132" s="35"/>
      <c r="M132" s="40"/>
      <c r="N132" s="37"/>
      <c r="O132" s="35"/>
      <c r="P132" s="37"/>
      <c r="Q132" s="35"/>
      <c r="R132" s="35"/>
      <c r="S132" s="60"/>
      <c r="T132" s="46"/>
      <c r="U132" s="19"/>
      <c r="V132" s="37"/>
      <c r="W132" s="40"/>
      <c r="X132" s="37"/>
      <c r="Y132" s="35"/>
      <c r="Z132" s="37"/>
      <c r="AA132" s="35"/>
      <c r="AB132" s="37"/>
      <c r="AC132" s="35"/>
      <c r="AD132" s="35"/>
      <c r="AE132" s="40"/>
      <c r="AF132" s="37"/>
      <c r="AG132" s="35"/>
      <c r="AH132" s="37"/>
      <c r="AI132" s="35"/>
      <c r="AK132" s="60"/>
      <c r="AL132" s="46"/>
      <c r="AM132" s="19"/>
      <c r="AN132" s="37"/>
      <c r="AO132" s="40"/>
      <c r="AP132" s="37"/>
      <c r="AQ132" s="35"/>
      <c r="AR132" s="37"/>
      <c r="AS132" s="35"/>
      <c r="AT132" s="37"/>
      <c r="AU132" s="35"/>
      <c r="AV132" s="35"/>
      <c r="AW132" s="40"/>
      <c r="AX132" s="37"/>
      <c r="AY132" s="35"/>
      <c r="AZ132" s="37"/>
      <c r="BA132" s="35"/>
    </row>
    <row r="133" spans="1:53" ht="20.100000000000001" customHeight="1" x14ac:dyDescent="0.2">
      <c r="A133" s="60"/>
      <c r="B133" s="45"/>
      <c r="C133" s="19"/>
      <c r="D133" s="37"/>
      <c r="E133" s="38"/>
      <c r="F133" s="39"/>
      <c r="G133" s="43"/>
      <c r="H133" s="39"/>
      <c r="I133" s="43"/>
      <c r="J133" s="39"/>
      <c r="K133" s="43"/>
      <c r="L133" s="43"/>
      <c r="M133" s="38"/>
      <c r="N133" s="39"/>
      <c r="O133" s="43"/>
      <c r="P133" s="39"/>
      <c r="Q133" s="35"/>
      <c r="R133" s="35"/>
      <c r="S133" s="60"/>
      <c r="T133" s="45"/>
      <c r="U133" s="19"/>
      <c r="V133" s="37"/>
      <c r="W133" s="38"/>
      <c r="X133" s="39"/>
      <c r="Y133" s="43"/>
      <c r="Z133" s="39"/>
      <c r="AA133" s="43"/>
      <c r="AB133" s="39"/>
      <c r="AC133" s="43"/>
      <c r="AD133" s="43"/>
      <c r="AE133" s="38"/>
      <c r="AF133" s="39"/>
      <c r="AG133" s="43"/>
      <c r="AH133" s="39"/>
      <c r="AI133" s="35"/>
      <c r="AK133" s="60"/>
      <c r="AL133" s="45"/>
      <c r="AM133" s="19"/>
      <c r="AN133" s="37"/>
      <c r="AO133" s="38"/>
      <c r="AP133" s="39"/>
      <c r="AQ133" s="43"/>
      <c r="AR133" s="39"/>
      <c r="AS133" s="43"/>
      <c r="AT133" s="39"/>
      <c r="AU133" s="43"/>
      <c r="AV133" s="43"/>
      <c r="AW133" s="38"/>
      <c r="AX133" s="39"/>
      <c r="AY133" s="43"/>
      <c r="AZ133" s="39"/>
      <c r="BA133" s="35"/>
    </row>
    <row r="134" spans="1:53" ht="20.100000000000001" customHeight="1" x14ac:dyDescent="0.2">
      <c r="A134" s="60"/>
      <c r="B134" s="45"/>
      <c r="C134" s="19"/>
      <c r="D134" s="37"/>
      <c r="E134" s="38"/>
      <c r="F134" s="39"/>
      <c r="G134" s="43"/>
      <c r="H134" s="39"/>
      <c r="I134" s="43"/>
      <c r="J134" s="39"/>
      <c r="K134" s="43"/>
      <c r="L134" s="43"/>
      <c r="M134" s="38"/>
      <c r="N134" s="39"/>
      <c r="O134" s="43"/>
      <c r="P134" s="39"/>
      <c r="Q134" s="35"/>
      <c r="R134" s="35"/>
      <c r="S134" s="60"/>
      <c r="T134" s="46"/>
      <c r="U134" s="19"/>
      <c r="V134" s="37"/>
      <c r="W134" s="38"/>
      <c r="X134" s="39"/>
      <c r="Y134" s="43"/>
      <c r="Z134" s="39"/>
      <c r="AA134" s="43"/>
      <c r="AB134" s="39"/>
      <c r="AC134" s="43"/>
      <c r="AD134" s="43"/>
      <c r="AE134" s="38"/>
      <c r="AF134" s="39"/>
      <c r="AG134" s="43"/>
      <c r="AH134" s="39"/>
      <c r="AI134" s="35"/>
      <c r="AK134" s="60"/>
      <c r="AL134" s="46"/>
      <c r="AM134" s="19"/>
      <c r="AN134" s="37"/>
      <c r="AO134" s="38"/>
      <c r="AP134" s="39"/>
      <c r="AQ134" s="43"/>
      <c r="AR134" s="39"/>
      <c r="AS134" s="43"/>
      <c r="AT134" s="39"/>
      <c r="AU134" s="43"/>
      <c r="AV134" s="43"/>
      <c r="AW134" s="38"/>
      <c r="AX134" s="39"/>
      <c r="AY134" s="43"/>
      <c r="AZ134" s="39"/>
      <c r="BA134" s="35"/>
    </row>
    <row r="135" spans="1:53" ht="20.100000000000001" customHeight="1" x14ac:dyDescent="0.2">
      <c r="A135" s="60"/>
      <c r="B135" s="45"/>
      <c r="C135" s="19"/>
      <c r="D135" s="37"/>
      <c r="E135" s="40"/>
      <c r="F135" s="37"/>
      <c r="G135" s="35"/>
      <c r="H135" s="37"/>
      <c r="I135" s="35"/>
      <c r="J135" s="37"/>
      <c r="K135" s="35"/>
      <c r="L135" s="35"/>
      <c r="M135" s="40"/>
      <c r="N135" s="37"/>
      <c r="O135" s="35"/>
      <c r="P135" s="37"/>
      <c r="Q135" s="35"/>
      <c r="R135" s="35"/>
      <c r="S135" s="60"/>
      <c r="T135" s="45"/>
      <c r="U135" s="19"/>
      <c r="V135" s="37"/>
      <c r="W135" s="40"/>
      <c r="X135" s="37"/>
      <c r="Y135" s="35"/>
      <c r="Z135" s="37"/>
      <c r="AA135" s="35"/>
      <c r="AB135" s="37"/>
      <c r="AC135" s="35"/>
      <c r="AD135" s="35"/>
      <c r="AE135" s="40"/>
      <c r="AF135" s="37"/>
      <c r="AG135" s="35"/>
      <c r="AH135" s="37"/>
      <c r="AI135" s="35"/>
      <c r="AK135" s="60"/>
      <c r="AL135" s="45"/>
      <c r="AM135" s="19"/>
      <c r="AN135" s="37"/>
      <c r="AO135" s="40"/>
      <c r="AP135" s="37"/>
      <c r="AQ135" s="35"/>
      <c r="AR135" s="37"/>
      <c r="AS135" s="35"/>
      <c r="AT135" s="37"/>
      <c r="AU135" s="35"/>
      <c r="AV135" s="35"/>
      <c r="AW135" s="40"/>
      <c r="AX135" s="37"/>
      <c r="AY135" s="35"/>
      <c r="AZ135" s="37"/>
      <c r="BA135" s="35"/>
    </row>
    <row r="136" spans="1:53" ht="20.100000000000001" customHeight="1" x14ac:dyDescent="0.2">
      <c r="A136" s="60"/>
      <c r="B136" s="45"/>
      <c r="C136" s="19"/>
      <c r="D136" s="37"/>
      <c r="E136" s="38"/>
      <c r="F136" s="39"/>
      <c r="G136" s="43"/>
      <c r="H136" s="39"/>
      <c r="I136" s="43"/>
      <c r="J136" s="39"/>
      <c r="K136" s="43"/>
      <c r="L136" s="43"/>
      <c r="M136" s="38"/>
      <c r="N136" s="39"/>
      <c r="O136" s="43"/>
      <c r="P136" s="39"/>
      <c r="Q136" s="35"/>
      <c r="R136" s="35"/>
      <c r="S136" s="60"/>
      <c r="T136" s="46"/>
      <c r="U136" s="19"/>
      <c r="V136" s="37"/>
      <c r="W136" s="38"/>
      <c r="X136" s="39"/>
      <c r="Y136" s="43"/>
      <c r="Z136" s="39"/>
      <c r="AA136" s="43"/>
      <c r="AB136" s="39"/>
      <c r="AC136" s="43"/>
      <c r="AD136" s="43"/>
      <c r="AE136" s="38"/>
      <c r="AF136" s="39"/>
      <c r="AG136" s="43"/>
      <c r="AH136" s="39"/>
      <c r="AI136" s="35"/>
      <c r="AK136" s="60"/>
      <c r="AL136" s="46"/>
      <c r="AM136" s="19"/>
      <c r="AN136" s="37"/>
      <c r="AO136" s="38"/>
      <c r="AP136" s="39"/>
      <c r="AQ136" s="43"/>
      <c r="AR136" s="39"/>
      <c r="AS136" s="43"/>
      <c r="AT136" s="39"/>
      <c r="AU136" s="43"/>
      <c r="AV136" s="43"/>
      <c r="AW136" s="38"/>
      <c r="AX136" s="39"/>
      <c r="AY136" s="43"/>
      <c r="AZ136" s="39"/>
      <c r="BA136" s="35"/>
    </row>
    <row r="137" spans="1:53" ht="20.100000000000001" customHeight="1" x14ac:dyDescent="0.2">
      <c r="A137" s="60"/>
      <c r="B137" s="45"/>
      <c r="C137" s="19"/>
      <c r="D137" s="37"/>
      <c r="E137" s="38"/>
      <c r="F137" s="39"/>
      <c r="G137" s="43"/>
      <c r="H137" s="39"/>
      <c r="I137" s="43"/>
      <c r="J137" s="39"/>
      <c r="K137" s="43"/>
      <c r="L137" s="43"/>
      <c r="M137" s="38"/>
      <c r="N137" s="39"/>
      <c r="O137" s="43"/>
      <c r="P137" s="39"/>
      <c r="Q137" s="35"/>
      <c r="R137" s="35"/>
      <c r="S137" s="60"/>
      <c r="T137" s="45"/>
      <c r="U137" s="19"/>
      <c r="V137" s="37"/>
      <c r="W137" s="38"/>
      <c r="X137" s="39"/>
      <c r="Y137" s="43"/>
      <c r="Z137" s="39"/>
      <c r="AA137" s="43"/>
      <c r="AB137" s="39"/>
      <c r="AC137" s="43"/>
      <c r="AD137" s="43"/>
      <c r="AE137" s="38"/>
      <c r="AF137" s="39"/>
      <c r="AG137" s="43"/>
      <c r="AH137" s="39"/>
      <c r="AI137" s="35"/>
      <c r="AK137" s="60"/>
      <c r="AL137" s="45"/>
      <c r="AM137" s="19"/>
      <c r="AN137" s="37"/>
      <c r="AO137" s="38"/>
      <c r="AP137" s="39"/>
      <c r="AQ137" s="43"/>
      <c r="AR137" s="39"/>
      <c r="AS137" s="43"/>
      <c r="AT137" s="39"/>
      <c r="AU137" s="43"/>
      <c r="AV137" s="43"/>
      <c r="AW137" s="38"/>
      <c r="AX137" s="39"/>
      <c r="AY137" s="43"/>
      <c r="AZ137" s="39"/>
      <c r="BA137" s="35"/>
    </row>
    <row r="138" spans="1:53" ht="20.100000000000001" customHeight="1" x14ac:dyDescent="0.2">
      <c r="A138" s="60"/>
      <c r="B138" s="45"/>
      <c r="C138" s="19"/>
      <c r="D138" s="37"/>
      <c r="E138" s="40"/>
      <c r="F138" s="37"/>
      <c r="G138" s="35"/>
      <c r="H138" s="37"/>
      <c r="I138" s="35"/>
      <c r="J138" s="37"/>
      <c r="K138" s="35"/>
      <c r="L138" s="35"/>
      <c r="M138" s="40"/>
      <c r="N138" s="37"/>
      <c r="O138" s="35"/>
      <c r="P138" s="37"/>
      <c r="Q138" s="35"/>
      <c r="R138" s="35"/>
      <c r="S138" s="60"/>
      <c r="T138" s="46"/>
      <c r="U138" s="19"/>
      <c r="V138" s="37"/>
      <c r="W138" s="40"/>
      <c r="X138" s="37"/>
      <c r="Y138" s="35"/>
      <c r="Z138" s="37"/>
      <c r="AA138" s="35"/>
      <c r="AB138" s="37"/>
      <c r="AC138" s="35"/>
      <c r="AD138" s="35"/>
      <c r="AE138" s="40"/>
      <c r="AF138" s="37"/>
      <c r="AG138" s="35"/>
      <c r="AH138" s="37"/>
      <c r="AI138" s="35"/>
      <c r="AK138" s="60"/>
      <c r="AL138" s="46"/>
      <c r="AM138" s="19"/>
      <c r="AN138" s="37"/>
      <c r="AO138" s="40"/>
      <c r="AP138" s="37"/>
      <c r="AQ138" s="35"/>
      <c r="AR138" s="37"/>
      <c r="AS138" s="35"/>
      <c r="AT138" s="37"/>
      <c r="AU138" s="35"/>
      <c r="AV138" s="35"/>
      <c r="AW138" s="40"/>
      <c r="AX138" s="37"/>
      <c r="AY138" s="35"/>
      <c r="AZ138" s="37"/>
      <c r="BA138" s="35"/>
    </row>
    <row r="139" spans="1:53" ht="20.100000000000001" customHeight="1" x14ac:dyDescent="0.2">
      <c r="A139" s="60"/>
      <c r="B139" s="45"/>
      <c r="C139" s="19"/>
      <c r="D139" s="37"/>
      <c r="E139" s="38"/>
      <c r="F139" s="39"/>
      <c r="G139" s="43"/>
      <c r="H139" s="39"/>
      <c r="I139" s="43"/>
      <c r="J139" s="39"/>
      <c r="K139" s="43"/>
      <c r="L139" s="43"/>
      <c r="M139" s="38"/>
      <c r="N139" s="39"/>
      <c r="O139" s="43"/>
      <c r="P139" s="39"/>
      <c r="Q139" s="35"/>
      <c r="R139" s="35"/>
      <c r="S139" s="60"/>
      <c r="T139" s="45"/>
      <c r="U139" s="19"/>
      <c r="V139" s="37"/>
      <c r="W139" s="38"/>
      <c r="X139" s="39"/>
      <c r="Y139" s="43"/>
      <c r="Z139" s="39"/>
      <c r="AA139" s="43"/>
      <c r="AB139" s="39"/>
      <c r="AC139" s="43"/>
      <c r="AD139" s="43"/>
      <c r="AE139" s="38"/>
      <c r="AF139" s="39"/>
      <c r="AG139" s="43"/>
      <c r="AH139" s="39"/>
      <c r="AI139" s="35"/>
      <c r="AK139" s="60"/>
      <c r="AL139" s="45"/>
      <c r="AM139" s="19"/>
      <c r="AN139" s="37"/>
      <c r="AO139" s="38"/>
      <c r="AP139" s="39"/>
      <c r="AQ139" s="43"/>
      <c r="AR139" s="39"/>
      <c r="AS139" s="43"/>
      <c r="AT139" s="39"/>
      <c r="AU139" s="43"/>
      <c r="AV139" s="43"/>
      <c r="AW139" s="38"/>
      <c r="AX139" s="39"/>
      <c r="AY139" s="43"/>
      <c r="AZ139" s="39"/>
      <c r="BA139" s="35"/>
    </row>
    <row r="140" spans="1:53" ht="20.100000000000001" customHeight="1" x14ac:dyDescent="0.2">
      <c r="A140" s="60"/>
      <c r="B140" s="45"/>
      <c r="C140" s="19"/>
      <c r="D140" s="37"/>
      <c r="E140" s="40"/>
      <c r="F140" s="37"/>
      <c r="G140" s="35"/>
      <c r="H140" s="37"/>
      <c r="I140" s="35"/>
      <c r="J140" s="37"/>
      <c r="K140" s="35"/>
      <c r="L140" s="35"/>
      <c r="M140" s="40"/>
      <c r="N140" s="37"/>
      <c r="O140" s="35"/>
      <c r="P140" s="37"/>
      <c r="Q140" s="35"/>
      <c r="R140" s="35"/>
      <c r="S140" s="60"/>
      <c r="T140" s="46"/>
      <c r="U140" s="19"/>
      <c r="V140" s="37"/>
      <c r="W140" s="40"/>
      <c r="X140" s="37"/>
      <c r="Y140" s="35"/>
      <c r="Z140" s="37"/>
      <c r="AA140" s="35"/>
      <c r="AB140" s="37"/>
      <c r="AC140" s="35"/>
      <c r="AD140" s="35"/>
      <c r="AE140" s="40"/>
      <c r="AF140" s="37"/>
      <c r="AG140" s="35"/>
      <c r="AH140" s="37"/>
      <c r="AI140" s="35"/>
      <c r="AK140" s="60"/>
      <c r="AL140" s="46"/>
      <c r="AM140" s="19"/>
      <c r="AN140" s="37"/>
      <c r="AO140" s="40"/>
      <c r="AP140" s="37"/>
      <c r="AQ140" s="35"/>
      <c r="AR140" s="37"/>
      <c r="AS140" s="35"/>
      <c r="AT140" s="37"/>
      <c r="AU140" s="35"/>
      <c r="AV140" s="35"/>
      <c r="AW140" s="40"/>
      <c r="AX140" s="37"/>
      <c r="AY140" s="35"/>
      <c r="AZ140" s="37"/>
      <c r="BA140" s="35"/>
    </row>
    <row r="141" spans="1:53" ht="20.100000000000001" customHeight="1" x14ac:dyDescent="0.2">
      <c r="A141" s="60"/>
      <c r="B141" s="45"/>
      <c r="C141" s="19"/>
      <c r="D141" s="37"/>
      <c r="E141" s="38"/>
      <c r="F141" s="39"/>
      <c r="G141" s="43"/>
      <c r="H141" s="39"/>
      <c r="I141" s="43"/>
      <c r="J141" s="39"/>
      <c r="K141" s="43"/>
      <c r="L141" s="43"/>
      <c r="M141" s="38"/>
      <c r="N141" s="39"/>
      <c r="O141" s="43"/>
      <c r="P141" s="39"/>
      <c r="Q141" s="35"/>
      <c r="R141" s="35"/>
      <c r="S141" s="60"/>
      <c r="T141" s="45"/>
      <c r="U141" s="19"/>
      <c r="V141" s="37"/>
      <c r="W141" s="38"/>
      <c r="X141" s="39"/>
      <c r="Y141" s="43"/>
      <c r="Z141" s="39"/>
      <c r="AA141" s="43"/>
      <c r="AB141" s="39"/>
      <c r="AC141" s="43"/>
      <c r="AD141" s="43"/>
      <c r="AE141" s="38"/>
      <c r="AF141" s="39"/>
      <c r="AG141" s="43"/>
      <c r="AH141" s="39"/>
      <c r="AI141" s="35"/>
      <c r="AK141" s="60"/>
      <c r="AL141" s="45"/>
      <c r="AM141" s="19"/>
      <c r="AN141" s="37"/>
      <c r="AO141" s="38"/>
      <c r="AP141" s="39"/>
      <c r="AQ141" s="43"/>
      <c r="AR141" s="39"/>
      <c r="AS141" s="43"/>
      <c r="AT141" s="39"/>
      <c r="AU141" s="43"/>
      <c r="AV141" s="43"/>
      <c r="AW141" s="38"/>
      <c r="AX141" s="39"/>
      <c r="AY141" s="43"/>
      <c r="AZ141" s="39"/>
      <c r="BA141" s="35"/>
    </row>
    <row r="142" spans="1:53" ht="20.100000000000001" customHeight="1" x14ac:dyDescent="0.2">
      <c r="A142" s="60"/>
      <c r="B142" s="45"/>
      <c r="C142" s="19"/>
      <c r="D142" s="37"/>
      <c r="E142" s="44"/>
      <c r="F142" s="37"/>
      <c r="G142" s="35"/>
      <c r="H142" s="37"/>
      <c r="I142" s="35"/>
      <c r="J142" s="37"/>
      <c r="K142" s="35"/>
      <c r="L142" s="35"/>
      <c r="M142" s="40"/>
      <c r="N142" s="37"/>
      <c r="O142" s="35"/>
      <c r="P142" s="37"/>
      <c r="Q142" s="35"/>
      <c r="R142" s="35"/>
      <c r="S142" s="60"/>
      <c r="T142" s="46"/>
      <c r="U142" s="19"/>
      <c r="V142" s="37"/>
      <c r="W142" s="44"/>
      <c r="X142" s="37"/>
      <c r="Y142" s="35"/>
      <c r="Z142" s="37"/>
      <c r="AA142" s="35"/>
      <c r="AB142" s="37"/>
      <c r="AC142" s="35"/>
      <c r="AD142" s="35"/>
      <c r="AE142" s="40"/>
      <c r="AF142" s="37"/>
      <c r="AG142" s="35"/>
      <c r="AH142" s="37"/>
      <c r="AI142" s="35"/>
      <c r="AK142" s="60"/>
      <c r="AL142" s="46"/>
      <c r="AM142" s="19"/>
      <c r="AN142" s="37"/>
      <c r="AO142" s="44"/>
      <c r="AP142" s="37"/>
      <c r="AQ142" s="35"/>
      <c r="AR142" s="37"/>
      <c r="AS142" s="35"/>
      <c r="AT142" s="37"/>
      <c r="AU142" s="35"/>
      <c r="AV142" s="35"/>
      <c r="AW142" s="40"/>
      <c r="AX142" s="37"/>
      <c r="AY142" s="35"/>
      <c r="AZ142" s="37"/>
      <c r="BA142" s="35"/>
    </row>
    <row r="143" spans="1:53" ht="20.100000000000001" customHeight="1" x14ac:dyDescent="0.2">
      <c r="A143" s="60"/>
      <c r="B143" s="45"/>
      <c r="C143" s="19"/>
      <c r="D143" s="37"/>
      <c r="E143" s="40"/>
      <c r="F143" s="39"/>
      <c r="G143" s="43"/>
      <c r="H143" s="39"/>
      <c r="I143" s="43"/>
      <c r="J143" s="39"/>
      <c r="K143" s="43"/>
      <c r="L143" s="43"/>
      <c r="M143" s="38"/>
      <c r="N143" s="39"/>
      <c r="O143" s="43"/>
      <c r="P143" s="39"/>
      <c r="Q143" s="35"/>
      <c r="R143" s="35"/>
      <c r="S143" s="60"/>
      <c r="T143" s="45"/>
      <c r="U143" s="19"/>
      <c r="V143" s="37"/>
      <c r="W143" s="40"/>
      <c r="X143" s="39"/>
      <c r="Y143" s="43"/>
      <c r="Z143" s="39"/>
      <c r="AA143" s="43"/>
      <c r="AB143" s="39"/>
      <c r="AC143" s="43"/>
      <c r="AD143" s="43"/>
      <c r="AE143" s="38"/>
      <c r="AF143" s="39"/>
      <c r="AG143" s="43"/>
      <c r="AH143" s="39"/>
      <c r="AI143" s="35"/>
      <c r="AK143" s="60"/>
      <c r="AL143" s="45"/>
      <c r="AM143" s="19"/>
      <c r="AN143" s="37"/>
      <c r="AO143" s="40"/>
      <c r="AP143" s="39"/>
      <c r="AQ143" s="43"/>
      <c r="AR143" s="39"/>
      <c r="AS143" s="43"/>
      <c r="AT143" s="39"/>
      <c r="AU143" s="43"/>
      <c r="AV143" s="43"/>
      <c r="AW143" s="38"/>
      <c r="AX143" s="39"/>
      <c r="AY143" s="43"/>
      <c r="AZ143" s="39"/>
      <c r="BA143" s="35"/>
    </row>
    <row r="144" spans="1:53" ht="20.100000000000001" customHeight="1" x14ac:dyDescent="0.2">
      <c r="A144" s="60"/>
      <c r="B144" s="45"/>
      <c r="C144" s="19"/>
      <c r="D144" s="37"/>
      <c r="E144" s="42"/>
      <c r="F144" s="37"/>
      <c r="G144" s="35"/>
      <c r="H144" s="37"/>
      <c r="I144" s="35"/>
      <c r="J144" s="37"/>
      <c r="K144" s="35"/>
      <c r="L144" s="35"/>
      <c r="M144" s="40"/>
      <c r="N144" s="37"/>
      <c r="O144" s="35"/>
      <c r="P144" s="37"/>
      <c r="Q144" s="35"/>
      <c r="R144" s="35"/>
      <c r="S144" s="60"/>
      <c r="T144" s="46"/>
      <c r="U144" s="19"/>
      <c r="V144" s="37"/>
      <c r="W144" s="42"/>
      <c r="X144" s="37"/>
      <c r="Y144" s="35"/>
      <c r="Z144" s="37"/>
      <c r="AA144" s="35"/>
      <c r="AB144" s="37"/>
      <c r="AC144" s="35"/>
      <c r="AD144" s="35"/>
      <c r="AE144" s="40"/>
      <c r="AF144" s="37"/>
      <c r="AG144" s="35"/>
      <c r="AH144" s="37"/>
      <c r="AI144" s="35"/>
      <c r="AK144" s="60"/>
      <c r="AL144" s="46"/>
      <c r="AM144" s="19"/>
      <c r="AN144" s="37"/>
      <c r="AO144" s="42"/>
      <c r="AP144" s="37"/>
      <c r="AQ144" s="35"/>
      <c r="AR144" s="37"/>
      <c r="AS144" s="35"/>
      <c r="AT144" s="37"/>
      <c r="AU144" s="35"/>
      <c r="AV144" s="35"/>
      <c r="AW144" s="40"/>
      <c r="AX144" s="37"/>
      <c r="AY144" s="35"/>
      <c r="AZ144" s="37"/>
      <c r="BA144" s="35"/>
    </row>
    <row r="145" spans="1:55" ht="20.100000000000001" customHeight="1" x14ac:dyDescent="0.2">
      <c r="A145" s="60"/>
      <c r="B145" s="45"/>
      <c r="C145" s="19"/>
      <c r="D145" s="37"/>
      <c r="E145" s="38"/>
      <c r="F145" s="39"/>
      <c r="G145" s="43"/>
      <c r="H145" s="39"/>
      <c r="I145" s="43"/>
      <c r="J145" s="39"/>
      <c r="K145" s="43"/>
      <c r="L145" s="43"/>
      <c r="M145" s="38"/>
      <c r="N145" s="39"/>
      <c r="O145" s="43"/>
      <c r="P145" s="39"/>
      <c r="Q145" s="35"/>
      <c r="R145" s="35"/>
      <c r="S145" s="60"/>
      <c r="T145" s="45"/>
      <c r="U145" s="19"/>
      <c r="V145" s="37"/>
      <c r="W145" s="38"/>
      <c r="X145" s="39"/>
      <c r="Y145" s="43"/>
      <c r="Z145" s="39"/>
      <c r="AA145" s="43"/>
      <c r="AB145" s="39"/>
      <c r="AC145" s="43"/>
      <c r="AD145" s="43"/>
      <c r="AE145" s="38"/>
      <c r="AF145" s="39"/>
      <c r="AG145" s="43"/>
      <c r="AH145" s="39"/>
      <c r="AI145" s="35"/>
      <c r="AK145" s="60"/>
      <c r="AL145" s="45"/>
      <c r="AM145" s="19"/>
      <c r="AN145" s="37"/>
      <c r="AO145" s="38"/>
      <c r="AP145" s="39"/>
      <c r="AQ145" s="43"/>
      <c r="AR145" s="39"/>
      <c r="AS145" s="43"/>
      <c r="AT145" s="39"/>
      <c r="AU145" s="43"/>
      <c r="AV145" s="43"/>
      <c r="AW145" s="38"/>
      <c r="AX145" s="39"/>
      <c r="AY145" s="43"/>
      <c r="AZ145" s="39"/>
      <c r="BA145" s="35"/>
    </row>
    <row r="146" spans="1:55" ht="7.5" customHeight="1" x14ac:dyDescent="0.2">
      <c r="A146" s="19"/>
      <c r="B146" s="19"/>
      <c r="C146" s="19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19"/>
      <c r="T146" s="19"/>
      <c r="U146" s="19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19"/>
      <c r="AK146" s="19"/>
      <c r="AL146" s="19"/>
      <c r="AM146" s="19"/>
      <c r="AN146" s="19"/>
      <c r="AO146" s="35"/>
      <c r="AP146" s="35"/>
      <c r="AQ146" s="35"/>
      <c r="AR146" s="35"/>
      <c r="AS146" s="47"/>
      <c r="AT146" s="48"/>
      <c r="AU146" s="48"/>
      <c r="AV146" s="48"/>
      <c r="AW146" s="48"/>
      <c r="AX146" s="48"/>
      <c r="AY146" s="48"/>
      <c r="AZ146" s="48"/>
      <c r="BA146" s="48"/>
      <c r="BB146" s="25"/>
      <c r="BC146" s="25"/>
    </row>
    <row r="147" spans="1:55" ht="7.5" customHeight="1" x14ac:dyDescent="0.2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19"/>
    </row>
    <row r="148" spans="1:55" ht="8.25" customHeight="1" x14ac:dyDescent="0.2"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</row>
    <row r="149" spans="1:55" ht="12.75" customHeight="1" x14ac:dyDescent="0.2">
      <c r="A149" s="138" t="s">
        <v>44</v>
      </c>
      <c r="B149" s="139"/>
      <c r="C149" s="20"/>
      <c r="D149" s="126" t="s">
        <v>0</v>
      </c>
      <c r="E149" s="127"/>
      <c r="F149" s="127"/>
      <c r="G149" s="127"/>
      <c r="H149" s="127"/>
      <c r="I149" s="127"/>
      <c r="J149" s="127"/>
      <c r="K149" s="127"/>
      <c r="L149" s="127"/>
      <c r="M149" s="163"/>
      <c r="N149" s="142">
        <v>0.09</v>
      </c>
      <c r="O149" s="142"/>
      <c r="P149" s="142"/>
      <c r="Q149" s="143"/>
      <c r="R149" s="21"/>
      <c r="S149" s="138" t="s">
        <v>31</v>
      </c>
      <c r="T149" s="139"/>
      <c r="U149" s="20"/>
      <c r="V149" s="126" t="s">
        <v>0</v>
      </c>
      <c r="W149" s="127"/>
      <c r="X149" s="127"/>
      <c r="Y149" s="127"/>
      <c r="Z149" s="127"/>
      <c r="AA149" s="127"/>
      <c r="AB149" s="127"/>
      <c r="AC149" s="127"/>
      <c r="AD149" s="127"/>
      <c r="AE149" s="163"/>
      <c r="AF149" s="142">
        <v>0.18</v>
      </c>
      <c r="AG149" s="142"/>
      <c r="AH149" s="142"/>
      <c r="AI149" s="143"/>
      <c r="AK149" s="138" t="s">
        <v>36</v>
      </c>
      <c r="AL149" s="139"/>
      <c r="AM149" s="20"/>
      <c r="AN149" s="126" t="s">
        <v>0</v>
      </c>
      <c r="AO149" s="127"/>
      <c r="AP149" s="127"/>
      <c r="AQ149" s="127"/>
      <c r="AR149" s="127"/>
      <c r="AS149" s="127"/>
      <c r="AT149" s="127"/>
      <c r="AU149" s="127"/>
      <c r="AV149" s="127"/>
      <c r="AW149" s="163"/>
      <c r="AX149" s="142">
        <v>0.18</v>
      </c>
      <c r="AY149" s="142"/>
      <c r="AZ149" s="142"/>
      <c r="BA149" s="143"/>
    </row>
    <row r="150" spans="1:55" ht="12.75" customHeight="1" x14ac:dyDescent="0.2">
      <c r="A150" s="140"/>
      <c r="B150" s="141"/>
      <c r="C150" s="20"/>
      <c r="D150" s="126" t="s">
        <v>11</v>
      </c>
      <c r="E150" s="127"/>
      <c r="F150" s="127"/>
      <c r="G150" s="127"/>
      <c r="H150" s="127"/>
      <c r="I150" s="127"/>
      <c r="J150" s="127"/>
      <c r="K150" s="127"/>
      <c r="L150" s="127"/>
      <c r="M150" s="163"/>
      <c r="N150" s="144">
        <v>0.09</v>
      </c>
      <c r="O150" s="144"/>
      <c r="P150" s="144"/>
      <c r="Q150" s="145"/>
      <c r="R150" s="21"/>
      <c r="S150" s="140"/>
      <c r="T150" s="141"/>
      <c r="U150" s="20"/>
      <c r="V150" s="126" t="s">
        <v>11</v>
      </c>
      <c r="W150" s="127"/>
      <c r="X150" s="127"/>
      <c r="Y150" s="127"/>
      <c r="Z150" s="127"/>
      <c r="AA150" s="127"/>
      <c r="AB150" s="127"/>
      <c r="AC150" s="127"/>
      <c r="AD150" s="127"/>
      <c r="AE150" s="163"/>
      <c r="AF150" s="144">
        <v>0.18</v>
      </c>
      <c r="AG150" s="144"/>
      <c r="AH150" s="144"/>
      <c r="AI150" s="145"/>
      <c r="AK150" s="140"/>
      <c r="AL150" s="141"/>
      <c r="AM150" s="20"/>
      <c r="AN150" s="126" t="s">
        <v>11</v>
      </c>
      <c r="AO150" s="127"/>
      <c r="AP150" s="127"/>
      <c r="AQ150" s="127"/>
      <c r="AR150" s="127"/>
      <c r="AS150" s="127"/>
      <c r="AT150" s="127"/>
      <c r="AU150" s="127"/>
      <c r="AV150" s="127"/>
      <c r="AW150" s="163"/>
      <c r="AX150" s="144">
        <v>0.18</v>
      </c>
      <c r="AY150" s="144"/>
      <c r="AZ150" s="144"/>
      <c r="BA150" s="145"/>
    </row>
    <row r="151" spans="1:55" s="27" customFormat="1" ht="12.75" customHeight="1" x14ac:dyDescent="0.2">
      <c r="A151" s="131"/>
      <c r="B151" s="132"/>
      <c r="C151" s="20"/>
      <c r="D151" s="126" t="s">
        <v>1</v>
      </c>
      <c r="E151" s="127"/>
      <c r="F151" s="127"/>
      <c r="G151" s="127"/>
      <c r="H151" s="127"/>
      <c r="I151" s="127"/>
      <c r="J151" s="127"/>
      <c r="K151" s="127"/>
      <c r="L151" s="154">
        <v>6.4</v>
      </c>
      <c r="M151" s="155"/>
      <c r="N151" s="156"/>
      <c r="O151" s="124" t="s">
        <v>38</v>
      </c>
      <c r="P151" s="124"/>
      <c r="Q151" s="125"/>
      <c r="R151" s="21"/>
      <c r="S151" s="131"/>
      <c r="T151" s="132"/>
      <c r="U151" s="20"/>
      <c r="V151" s="126" t="s">
        <v>1</v>
      </c>
      <c r="W151" s="127"/>
      <c r="X151" s="127"/>
      <c r="Y151" s="127"/>
      <c r="Z151" s="127"/>
      <c r="AA151" s="127"/>
      <c r="AB151" s="127"/>
      <c r="AC151" s="127"/>
      <c r="AD151" s="128">
        <v>99</v>
      </c>
      <c r="AE151" s="129"/>
      <c r="AF151" s="130"/>
      <c r="AG151" s="124" t="s">
        <v>37</v>
      </c>
      <c r="AH151" s="124"/>
      <c r="AI151" s="125"/>
      <c r="AJ151" s="17"/>
      <c r="AK151" s="131"/>
      <c r="AL151" s="132"/>
      <c r="AM151" s="20"/>
      <c r="AN151" s="126" t="s">
        <v>1</v>
      </c>
      <c r="AO151" s="127"/>
      <c r="AP151" s="127"/>
      <c r="AQ151" s="127"/>
      <c r="AR151" s="127"/>
      <c r="AS151" s="127"/>
      <c r="AT151" s="127"/>
      <c r="AU151" s="127"/>
      <c r="AV151" s="128">
        <v>84</v>
      </c>
      <c r="AW151" s="129"/>
      <c r="AX151" s="130"/>
      <c r="AY151" s="124" t="s">
        <v>37</v>
      </c>
      <c r="AZ151" s="124"/>
      <c r="BA151" s="125"/>
    </row>
    <row r="152" spans="1:55" s="27" customFormat="1" ht="12.75" customHeight="1" x14ac:dyDescent="0.2">
      <c r="A152" s="133"/>
      <c r="B152" s="134"/>
      <c r="C152" s="20"/>
      <c r="D152" s="126" t="s">
        <v>2</v>
      </c>
      <c r="E152" s="127"/>
      <c r="F152" s="127"/>
      <c r="G152" s="127"/>
      <c r="H152" s="127"/>
      <c r="I152" s="127"/>
      <c r="J152" s="127"/>
      <c r="K152" s="127"/>
      <c r="L152" s="174">
        <f>IF(ROUNDDOWN(L151*MIN(N149,N150)/3,3)=0,ROUNDDOWN(L151*MAX(N149,N150)/3,3),ROUNDDOWN(L151*MIN(N149,N150)/3,3))</f>
        <v>0.192</v>
      </c>
      <c r="M152" s="175"/>
      <c r="N152" s="176"/>
      <c r="O152" s="122" t="str">
        <f>$O$151</f>
        <v>mmol/l</v>
      </c>
      <c r="P152" s="122"/>
      <c r="Q152" s="123"/>
      <c r="R152" s="21"/>
      <c r="S152" s="133"/>
      <c r="T152" s="134"/>
      <c r="U152" s="20"/>
      <c r="V152" s="126" t="s">
        <v>2</v>
      </c>
      <c r="W152" s="127"/>
      <c r="X152" s="127"/>
      <c r="Y152" s="127"/>
      <c r="Z152" s="127"/>
      <c r="AA152" s="127"/>
      <c r="AB152" s="127"/>
      <c r="AC152" s="127"/>
      <c r="AD152" s="171">
        <f>ROUNDDOWN(AD151*IF(MIN(AF149,AF150)=0,MAX(AF149,AF150),MIN(AF149,AF150))/3,3)</f>
        <v>5.94</v>
      </c>
      <c r="AE152" s="172"/>
      <c r="AF152" s="173"/>
      <c r="AG152" s="122" t="str">
        <f>$AG$151</f>
        <v>U/l</v>
      </c>
      <c r="AH152" s="122"/>
      <c r="AI152" s="123"/>
      <c r="AJ152" s="17"/>
      <c r="AK152" s="133"/>
      <c r="AL152" s="134"/>
      <c r="AM152" s="20"/>
      <c r="AN152" s="126" t="s">
        <v>2</v>
      </c>
      <c r="AO152" s="127"/>
      <c r="AP152" s="127"/>
      <c r="AQ152" s="127"/>
      <c r="AR152" s="127"/>
      <c r="AS152" s="127"/>
      <c r="AT152" s="127"/>
      <c r="AU152" s="127"/>
      <c r="AV152" s="151">
        <f>ROUNDDOWN(AV151*IF(MIN(AX149,AX150)=0,MAX(AX149,AX150),MIN(AX149,AX150))/3,3)</f>
        <v>5.04</v>
      </c>
      <c r="AW152" s="152"/>
      <c r="AX152" s="153"/>
      <c r="AY152" s="122" t="str">
        <f>$AY$151</f>
        <v>U/l</v>
      </c>
      <c r="AZ152" s="122"/>
      <c r="BA152" s="123"/>
    </row>
    <row r="153" spans="1:55" x14ac:dyDescent="0.2">
      <c r="A153" s="24"/>
      <c r="B153" s="23"/>
      <c r="C153" s="20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5"/>
      <c r="S153" s="24"/>
      <c r="T153" s="23"/>
      <c r="U153" s="20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K153" s="24"/>
      <c r="AL153" s="23"/>
      <c r="AM153" s="20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</row>
    <row r="154" spans="1:55" x14ac:dyDescent="0.2">
      <c r="A154" s="109" t="s">
        <v>3</v>
      </c>
      <c r="B154" s="64" t="str">
        <f>$O$151</f>
        <v>mmol/l</v>
      </c>
      <c r="C154" s="26"/>
      <c r="D154" s="116" t="s">
        <v>4</v>
      </c>
      <c r="E154" s="119"/>
      <c r="F154" s="116" t="s">
        <v>5</v>
      </c>
      <c r="G154" s="119"/>
      <c r="H154" s="116" t="s">
        <v>6</v>
      </c>
      <c r="I154" s="119"/>
      <c r="J154" s="120" t="s">
        <v>7</v>
      </c>
      <c r="K154" s="119"/>
      <c r="L154" s="120" t="s">
        <v>8</v>
      </c>
      <c r="M154" s="117"/>
      <c r="N154" s="116" t="s">
        <v>9</v>
      </c>
      <c r="O154" s="117"/>
      <c r="P154" s="118" t="s">
        <v>10</v>
      </c>
      <c r="Q154" s="117"/>
      <c r="R154" s="26"/>
      <c r="S154" s="109" t="s">
        <v>3</v>
      </c>
      <c r="T154" s="64" t="str">
        <f>$AG$151</f>
        <v>U/l</v>
      </c>
      <c r="U154" s="26"/>
      <c r="V154" s="116" t="s">
        <v>4</v>
      </c>
      <c r="W154" s="119"/>
      <c r="X154" s="116" t="s">
        <v>5</v>
      </c>
      <c r="Y154" s="119"/>
      <c r="Z154" s="116" t="s">
        <v>6</v>
      </c>
      <c r="AA154" s="119"/>
      <c r="AB154" s="120" t="s">
        <v>7</v>
      </c>
      <c r="AC154" s="119"/>
      <c r="AD154" s="120" t="s">
        <v>8</v>
      </c>
      <c r="AE154" s="117"/>
      <c r="AF154" s="116" t="s">
        <v>9</v>
      </c>
      <c r="AG154" s="117"/>
      <c r="AH154" s="118" t="s">
        <v>10</v>
      </c>
      <c r="AI154" s="117"/>
      <c r="AJ154" s="65"/>
      <c r="AK154" s="109" t="s">
        <v>3</v>
      </c>
      <c r="AL154" s="64" t="str">
        <f>$AY$151</f>
        <v>U/l</v>
      </c>
      <c r="AM154" s="26"/>
      <c r="AN154" s="116" t="s">
        <v>4</v>
      </c>
      <c r="AO154" s="119"/>
      <c r="AP154" s="116" t="s">
        <v>5</v>
      </c>
      <c r="AQ154" s="119"/>
      <c r="AR154" s="116" t="s">
        <v>6</v>
      </c>
      <c r="AS154" s="119"/>
      <c r="AT154" s="120" t="s">
        <v>7</v>
      </c>
      <c r="AU154" s="119"/>
      <c r="AV154" s="120" t="s">
        <v>8</v>
      </c>
      <c r="AW154" s="117"/>
      <c r="AX154" s="116" t="s">
        <v>9</v>
      </c>
      <c r="AY154" s="117"/>
      <c r="AZ154" s="118" t="s">
        <v>10</v>
      </c>
      <c r="BA154" s="117"/>
    </row>
    <row r="155" spans="1:55" x14ac:dyDescent="0.2">
      <c r="A155" s="63" t="s">
        <v>14</v>
      </c>
      <c r="B155" s="108" t="s">
        <v>61</v>
      </c>
      <c r="C155" s="26"/>
      <c r="D155" s="157">
        <f>ROUNDUP(L151-3*L151*IF(MIN(N149,N150)=0,MAX(N149,N150),MIN(N149,N150))/3,2)</f>
        <v>5.83</v>
      </c>
      <c r="E155" s="150"/>
      <c r="F155" s="149">
        <f>ROUNDUP(L151-2*L151*IF(MIN(N149,N150)=0,MAX(N149,N150),MIN(N149,N150))/3,2)</f>
        <v>6.02</v>
      </c>
      <c r="G155" s="150"/>
      <c r="H155" s="149">
        <f>ROUNDUP(L151-1*L151*IF(MIN(N149,N150)=0,MAX(N149,N150),MIN(N149,N150))/3,2)</f>
        <v>6.21</v>
      </c>
      <c r="I155" s="150"/>
      <c r="J155" s="157">
        <f>L151</f>
        <v>6.4</v>
      </c>
      <c r="K155" s="150"/>
      <c r="L155" s="149">
        <f>ROUNDDOWN(L151+1*L151*IF(MIN(N149,N150)=0,MAX(N149,N150),MIN(N149,N150))/3,2)</f>
        <v>6.59</v>
      </c>
      <c r="M155" s="150"/>
      <c r="N155" s="149">
        <f>ROUNDDOWN(L151+2*L151*IF(MIN(N149,N150)=0,MAX(N149,N150),MIN(N149,N150))/3,2)</f>
        <v>6.78</v>
      </c>
      <c r="O155" s="150"/>
      <c r="P155" s="149">
        <f>ROUNDDOWN(L151+3*L151*IF(MIN(N149,N150)=0,MAX(N149,N150),MIN(N149,N150))/3,2)</f>
        <v>6.97</v>
      </c>
      <c r="Q155" s="150"/>
      <c r="R155" s="66"/>
      <c r="S155" s="63" t="s">
        <v>14</v>
      </c>
      <c r="T155" s="108" t="s">
        <v>61</v>
      </c>
      <c r="U155" s="26"/>
      <c r="V155" s="113">
        <f>ROUNDUP(AD151-3*AD151*IF(MIN(AF149,AF150)=0,MAX(AF149,AF150),MIN(AF149,AF150))/3,2)</f>
        <v>81.180000000000007</v>
      </c>
      <c r="W155" s="114"/>
      <c r="X155" s="115">
        <f>ROUNDUP(AD151-2*AD151*IF(MIN(AF149,AF150)=0,MAX(AF149,AF150),MIN(AF149,AF150))/3,2)</f>
        <v>87.12</v>
      </c>
      <c r="Y155" s="114"/>
      <c r="Z155" s="115">
        <f>ROUNDUP(AD151-1*AD151*IF(MIN(AF149,AF150)=0,MAX(AF149,AF150),MIN(AF149,AF150))/3,2)</f>
        <v>93.06</v>
      </c>
      <c r="AA155" s="114"/>
      <c r="AB155" s="113">
        <f>AD151</f>
        <v>99</v>
      </c>
      <c r="AC155" s="114"/>
      <c r="AD155" s="115">
        <f>ROUNDDOWN(AD151+1*AD151*IF(MIN(AF149,AF150)=0,MAX(AF149,AF150),MIN(AF149,AF150))/3,2)</f>
        <v>104.94</v>
      </c>
      <c r="AE155" s="114"/>
      <c r="AF155" s="115">
        <f>ROUNDDOWN(AD151+2*AD151*IF(MIN(AF149,AF150)=0,MAX(AF149,AF150),MIN(AF149,AF150))/3,2)</f>
        <v>110.88</v>
      </c>
      <c r="AG155" s="114"/>
      <c r="AH155" s="115">
        <f>ROUNDDOWN(AD151+3*AD151*IF(MIN(AF149,AF150)=0,MAX(AF149,AF150),MIN(AF149,AF150))/3,2)</f>
        <v>116.82</v>
      </c>
      <c r="AI155" s="114"/>
      <c r="AJ155" s="65"/>
      <c r="AK155" s="63" t="s">
        <v>14</v>
      </c>
      <c r="AL155" s="108" t="s">
        <v>61</v>
      </c>
      <c r="AM155" s="26"/>
      <c r="AN155" s="113">
        <f>ROUNDUP(AV151-3*AV151*IF(MIN(AX149,AX150)=0,MAX(AX149,AX150),MIN(AX149,AX150))/3,2)</f>
        <v>68.88</v>
      </c>
      <c r="AO155" s="114"/>
      <c r="AP155" s="115">
        <f>ROUNDUP(AV151-2*AV151*IF(MIN(AX149,AX150)=0,MAX(AX149,AX150),MIN(AX149,AX150))/3,2)</f>
        <v>73.92</v>
      </c>
      <c r="AQ155" s="114"/>
      <c r="AR155" s="115">
        <f>ROUNDUP(AV151-1*AV151*IF(MIN(AX149,AX150)=0,MAX(AX149,AX150),MIN(AX149,AX150))/3,2)</f>
        <v>78.959999999999994</v>
      </c>
      <c r="AS155" s="114"/>
      <c r="AT155" s="113">
        <f>AV151</f>
        <v>84</v>
      </c>
      <c r="AU155" s="114"/>
      <c r="AV155" s="115">
        <f>ROUNDDOWN(AV151+1*AV151*IF(MIN(AX149,AX150)=0,MAX(AX149,AX150),MIN(AX149,AX150))/3,2)</f>
        <v>89.04</v>
      </c>
      <c r="AW155" s="114"/>
      <c r="AX155" s="115">
        <f>ROUNDDOWN(AV151+2*AV151*IF(MIN(AX149,AX150)=0,MAX(AX149,AX150),MIN(AX149,AX150))/3,2)</f>
        <v>94.08</v>
      </c>
      <c r="AY155" s="114"/>
      <c r="AZ155" s="115">
        <f>ROUNDDOWN(AV151+3*AV151*IF(MIN(AX149,AX150)=0,MAX(AX149,AX150),MIN(AX149,AX150))/3,2)</f>
        <v>99.12</v>
      </c>
      <c r="BA155" s="114"/>
    </row>
    <row r="156" spans="1:55" x14ac:dyDescent="0.2">
      <c r="A156" s="29"/>
      <c r="B156" s="30"/>
      <c r="C156" s="19"/>
      <c r="D156" s="31"/>
      <c r="E156" s="32"/>
      <c r="F156" s="33"/>
      <c r="G156" s="32"/>
      <c r="H156" s="33"/>
      <c r="I156" s="32"/>
      <c r="J156" s="33"/>
      <c r="K156" s="32"/>
      <c r="L156" s="33"/>
      <c r="M156" s="32"/>
      <c r="N156" s="33"/>
      <c r="O156" s="32"/>
      <c r="P156" s="33"/>
      <c r="Q156" s="34"/>
      <c r="R156" s="35"/>
      <c r="S156" s="29"/>
      <c r="T156" s="30"/>
      <c r="U156" s="19"/>
      <c r="V156" s="31"/>
      <c r="W156" s="32"/>
      <c r="X156" s="33"/>
      <c r="Y156" s="32"/>
      <c r="Z156" s="33"/>
      <c r="AA156" s="32"/>
      <c r="AB156" s="33"/>
      <c r="AC156" s="32"/>
      <c r="AD156" s="33"/>
      <c r="AE156" s="32"/>
      <c r="AF156" s="33"/>
      <c r="AG156" s="32"/>
      <c r="AH156" s="33"/>
      <c r="AI156" s="34"/>
      <c r="AJ156" s="19"/>
      <c r="AK156" s="29"/>
      <c r="AL156" s="30"/>
      <c r="AM156" s="19"/>
      <c r="AN156" s="31"/>
      <c r="AO156" s="32"/>
      <c r="AP156" s="33"/>
      <c r="AQ156" s="32"/>
      <c r="AR156" s="33"/>
      <c r="AS156" s="32"/>
      <c r="AT156" s="33"/>
      <c r="AU156" s="32"/>
      <c r="AV156" s="33"/>
      <c r="AW156" s="32"/>
      <c r="AX156" s="33"/>
      <c r="AY156" s="32"/>
      <c r="AZ156" s="33"/>
      <c r="BA156" s="34"/>
    </row>
    <row r="157" spans="1:55" ht="20.100000000000001" customHeight="1" x14ac:dyDescent="0.2">
      <c r="A157" s="59"/>
      <c r="B157" s="45"/>
      <c r="C157" s="19"/>
      <c r="D157" s="37"/>
      <c r="E157" s="38"/>
      <c r="F157" s="39"/>
      <c r="G157" s="35"/>
      <c r="H157" s="37"/>
      <c r="I157" s="35"/>
      <c r="J157" s="37"/>
      <c r="K157" s="35"/>
      <c r="L157" s="35"/>
      <c r="M157" s="40"/>
      <c r="N157" s="37"/>
      <c r="O157" s="35"/>
      <c r="P157" s="37"/>
      <c r="Q157" s="40"/>
      <c r="R157" s="35"/>
      <c r="S157" s="59"/>
      <c r="T157" s="45"/>
      <c r="U157" s="19"/>
      <c r="V157" s="37"/>
      <c r="W157" s="38"/>
      <c r="X157" s="39"/>
      <c r="Y157" s="35"/>
      <c r="Z157" s="37"/>
      <c r="AA157" s="35"/>
      <c r="AB157" s="37"/>
      <c r="AC157" s="35"/>
      <c r="AD157" s="35"/>
      <c r="AE157" s="40"/>
      <c r="AF157" s="37"/>
      <c r="AG157" s="35"/>
      <c r="AH157" s="37"/>
      <c r="AI157" s="40"/>
      <c r="AK157" s="59"/>
      <c r="AL157" s="45"/>
      <c r="AM157" s="19"/>
      <c r="AN157" s="37"/>
      <c r="AO157" s="38"/>
      <c r="AP157" s="39"/>
      <c r="AQ157" s="35"/>
      <c r="AR157" s="37"/>
      <c r="AS157" s="35"/>
      <c r="AT157" s="37"/>
      <c r="AU157" s="35"/>
      <c r="AV157" s="35"/>
      <c r="AW157" s="40"/>
      <c r="AX157" s="37"/>
      <c r="AY157" s="35"/>
      <c r="AZ157" s="37"/>
      <c r="BA157" s="40"/>
    </row>
    <row r="158" spans="1:55" ht="20.100000000000001" customHeight="1" x14ac:dyDescent="0.2">
      <c r="A158" s="60"/>
      <c r="B158" s="46"/>
      <c r="C158" s="19"/>
      <c r="D158" s="37"/>
      <c r="E158" s="40"/>
      <c r="F158" s="37"/>
      <c r="G158" s="36"/>
      <c r="H158" s="41"/>
      <c r="I158" s="36"/>
      <c r="J158" s="41"/>
      <c r="K158" s="36"/>
      <c r="L158" s="36"/>
      <c r="M158" s="42"/>
      <c r="N158" s="41"/>
      <c r="O158" s="36"/>
      <c r="P158" s="41"/>
      <c r="Q158" s="35"/>
      <c r="R158" s="35"/>
      <c r="S158" s="60"/>
      <c r="T158" s="46"/>
      <c r="U158" s="19"/>
      <c r="V158" s="37"/>
      <c r="W158" s="40"/>
      <c r="X158" s="37"/>
      <c r="Y158" s="36"/>
      <c r="Z158" s="41"/>
      <c r="AA158" s="36"/>
      <c r="AB158" s="41"/>
      <c r="AC158" s="36"/>
      <c r="AD158" s="36"/>
      <c r="AE158" s="42"/>
      <c r="AF158" s="41"/>
      <c r="AG158" s="36"/>
      <c r="AH158" s="41"/>
      <c r="AI158" s="35"/>
      <c r="AK158" s="60"/>
      <c r="AL158" s="46"/>
      <c r="AM158" s="19"/>
      <c r="AN158" s="37"/>
      <c r="AO158" s="40"/>
      <c r="AP158" s="37"/>
      <c r="AQ158" s="36"/>
      <c r="AR158" s="41"/>
      <c r="AS158" s="36"/>
      <c r="AT158" s="41"/>
      <c r="AU158" s="36"/>
      <c r="AV158" s="36"/>
      <c r="AW158" s="42"/>
      <c r="AX158" s="41"/>
      <c r="AY158" s="36"/>
      <c r="AZ158" s="41"/>
      <c r="BA158" s="35"/>
    </row>
    <row r="159" spans="1:55" ht="20.100000000000001" customHeight="1" x14ac:dyDescent="0.2">
      <c r="A159" s="60"/>
      <c r="B159" s="45"/>
      <c r="C159" s="19"/>
      <c r="D159" s="37"/>
      <c r="E159" s="38"/>
      <c r="F159" s="39"/>
      <c r="G159" s="43"/>
      <c r="H159" s="39"/>
      <c r="I159" s="43"/>
      <c r="J159" s="39"/>
      <c r="K159" s="43"/>
      <c r="L159" s="43"/>
      <c r="M159" s="38"/>
      <c r="N159" s="39"/>
      <c r="O159" s="43"/>
      <c r="P159" s="39"/>
      <c r="Q159" s="35"/>
      <c r="R159" s="35"/>
      <c r="S159" s="60"/>
      <c r="T159" s="45"/>
      <c r="U159" s="19"/>
      <c r="V159" s="37"/>
      <c r="W159" s="38"/>
      <c r="X159" s="39"/>
      <c r="Y159" s="43"/>
      <c r="Z159" s="39"/>
      <c r="AA159" s="43"/>
      <c r="AB159" s="39"/>
      <c r="AC159" s="43"/>
      <c r="AD159" s="43"/>
      <c r="AE159" s="38"/>
      <c r="AF159" s="39"/>
      <c r="AG159" s="43"/>
      <c r="AH159" s="39"/>
      <c r="AI159" s="35"/>
      <c r="AK159" s="60"/>
      <c r="AL159" s="45"/>
      <c r="AM159" s="19"/>
      <c r="AN159" s="37"/>
      <c r="AO159" s="38"/>
      <c r="AP159" s="39"/>
      <c r="AQ159" s="43"/>
      <c r="AR159" s="39"/>
      <c r="AS159" s="43"/>
      <c r="AT159" s="39"/>
      <c r="AU159" s="43"/>
      <c r="AV159" s="43"/>
      <c r="AW159" s="38"/>
      <c r="AX159" s="39"/>
      <c r="AY159" s="43"/>
      <c r="AZ159" s="39"/>
      <c r="BA159" s="35"/>
    </row>
    <row r="160" spans="1:55" ht="20.100000000000001" customHeight="1" x14ac:dyDescent="0.2">
      <c r="A160" s="60"/>
      <c r="B160" s="46"/>
      <c r="C160" s="19"/>
      <c r="D160" s="37"/>
      <c r="E160" s="40"/>
      <c r="F160" s="37"/>
      <c r="G160" s="35"/>
      <c r="H160" s="37"/>
      <c r="I160" s="35"/>
      <c r="J160" s="37"/>
      <c r="K160" s="35"/>
      <c r="L160" s="35"/>
      <c r="M160" s="40"/>
      <c r="N160" s="37"/>
      <c r="O160" s="35"/>
      <c r="P160" s="37"/>
      <c r="Q160" s="35"/>
      <c r="R160" s="35"/>
      <c r="S160" s="60"/>
      <c r="T160" s="46"/>
      <c r="U160" s="19"/>
      <c r="V160" s="37"/>
      <c r="W160" s="40"/>
      <c r="X160" s="37"/>
      <c r="Y160" s="35"/>
      <c r="Z160" s="37"/>
      <c r="AA160" s="35"/>
      <c r="AB160" s="37"/>
      <c r="AC160" s="35"/>
      <c r="AD160" s="35"/>
      <c r="AE160" s="40"/>
      <c r="AF160" s="37"/>
      <c r="AG160" s="35"/>
      <c r="AH160" s="37"/>
      <c r="AI160" s="35"/>
      <c r="AK160" s="60"/>
      <c r="AL160" s="46"/>
      <c r="AM160" s="19"/>
      <c r="AN160" s="37"/>
      <c r="AO160" s="40"/>
      <c r="AP160" s="37"/>
      <c r="AQ160" s="35"/>
      <c r="AR160" s="37"/>
      <c r="AS160" s="35"/>
      <c r="AT160" s="37"/>
      <c r="AU160" s="35"/>
      <c r="AV160" s="35"/>
      <c r="AW160" s="40"/>
      <c r="AX160" s="37"/>
      <c r="AY160" s="35"/>
      <c r="AZ160" s="37"/>
      <c r="BA160" s="35"/>
    </row>
    <row r="161" spans="1:53" ht="20.100000000000001" customHeight="1" x14ac:dyDescent="0.2">
      <c r="A161" s="60"/>
      <c r="B161" s="45"/>
      <c r="C161" s="19"/>
      <c r="D161" s="37"/>
      <c r="E161" s="38"/>
      <c r="F161" s="39"/>
      <c r="G161" s="43"/>
      <c r="H161" s="39"/>
      <c r="I161" s="43"/>
      <c r="J161" s="39"/>
      <c r="K161" s="43"/>
      <c r="L161" s="43"/>
      <c r="M161" s="38"/>
      <c r="N161" s="39"/>
      <c r="O161" s="43"/>
      <c r="P161" s="39"/>
      <c r="Q161" s="35"/>
      <c r="R161" s="35"/>
      <c r="S161" s="60"/>
      <c r="T161" s="45"/>
      <c r="U161" s="19"/>
      <c r="V161" s="37"/>
      <c r="W161" s="38"/>
      <c r="X161" s="39"/>
      <c r="Y161" s="43"/>
      <c r="Z161" s="39"/>
      <c r="AA161" s="43"/>
      <c r="AB161" s="39"/>
      <c r="AC161" s="43"/>
      <c r="AD161" s="43"/>
      <c r="AE161" s="38"/>
      <c r="AF161" s="39"/>
      <c r="AG161" s="43"/>
      <c r="AH161" s="39"/>
      <c r="AI161" s="35"/>
      <c r="AK161" s="60"/>
      <c r="AL161" s="45"/>
      <c r="AM161" s="19"/>
      <c r="AN161" s="37"/>
      <c r="AO161" s="38"/>
      <c r="AP161" s="39"/>
      <c r="AQ161" s="43"/>
      <c r="AR161" s="39"/>
      <c r="AS161" s="43"/>
      <c r="AT161" s="39"/>
      <c r="AU161" s="43"/>
      <c r="AV161" s="43"/>
      <c r="AW161" s="38"/>
      <c r="AX161" s="39"/>
      <c r="AY161" s="43"/>
      <c r="AZ161" s="39"/>
      <c r="BA161" s="35"/>
    </row>
    <row r="162" spans="1:53" ht="20.100000000000001" customHeight="1" x14ac:dyDescent="0.2">
      <c r="A162" s="60"/>
      <c r="B162" s="46"/>
      <c r="C162" s="19"/>
      <c r="D162" s="37"/>
      <c r="E162" s="40"/>
      <c r="F162" s="37"/>
      <c r="G162" s="35"/>
      <c r="H162" s="37"/>
      <c r="I162" s="35"/>
      <c r="J162" s="37"/>
      <c r="K162" s="35"/>
      <c r="L162" s="35"/>
      <c r="M162" s="40"/>
      <c r="N162" s="37"/>
      <c r="O162" s="35"/>
      <c r="P162" s="37"/>
      <c r="Q162" s="35"/>
      <c r="R162" s="35"/>
      <c r="S162" s="60"/>
      <c r="T162" s="46"/>
      <c r="U162" s="19"/>
      <c r="V162" s="37"/>
      <c r="W162" s="40"/>
      <c r="X162" s="37"/>
      <c r="Y162" s="35"/>
      <c r="Z162" s="37"/>
      <c r="AA162" s="35"/>
      <c r="AB162" s="37"/>
      <c r="AC162" s="35"/>
      <c r="AD162" s="35"/>
      <c r="AE162" s="40"/>
      <c r="AF162" s="37"/>
      <c r="AG162" s="35"/>
      <c r="AH162" s="37"/>
      <c r="AI162" s="35"/>
      <c r="AK162" s="60"/>
      <c r="AL162" s="46"/>
      <c r="AM162" s="19"/>
      <c r="AN162" s="37"/>
      <c r="AO162" s="40"/>
      <c r="AP162" s="37"/>
      <c r="AQ162" s="35"/>
      <c r="AR162" s="37"/>
      <c r="AS162" s="35"/>
      <c r="AT162" s="37"/>
      <c r="AU162" s="35"/>
      <c r="AV162" s="35"/>
      <c r="AW162" s="40"/>
      <c r="AX162" s="37"/>
      <c r="AY162" s="35"/>
      <c r="AZ162" s="37"/>
      <c r="BA162" s="35"/>
    </row>
    <row r="163" spans="1:53" ht="20.100000000000001" customHeight="1" x14ac:dyDescent="0.2">
      <c r="A163" s="60"/>
      <c r="B163" s="45"/>
      <c r="C163" s="19"/>
      <c r="D163" s="37"/>
      <c r="E163" s="38"/>
      <c r="F163" s="39"/>
      <c r="G163" s="43"/>
      <c r="H163" s="39"/>
      <c r="I163" s="43"/>
      <c r="J163" s="39"/>
      <c r="K163" s="43"/>
      <c r="L163" s="43"/>
      <c r="M163" s="38"/>
      <c r="N163" s="39"/>
      <c r="O163" s="43"/>
      <c r="P163" s="39"/>
      <c r="Q163" s="35"/>
      <c r="R163" s="35"/>
      <c r="S163" s="60"/>
      <c r="T163" s="45"/>
      <c r="U163" s="19"/>
      <c r="V163" s="37"/>
      <c r="W163" s="38"/>
      <c r="X163" s="39"/>
      <c r="Y163" s="43"/>
      <c r="Z163" s="39"/>
      <c r="AA163" s="43"/>
      <c r="AB163" s="39"/>
      <c r="AC163" s="43"/>
      <c r="AD163" s="43"/>
      <c r="AE163" s="38"/>
      <c r="AF163" s="39"/>
      <c r="AG163" s="43"/>
      <c r="AH163" s="39"/>
      <c r="AI163" s="35"/>
      <c r="AK163" s="60"/>
      <c r="AL163" s="45"/>
      <c r="AM163" s="19"/>
      <c r="AN163" s="37"/>
      <c r="AO163" s="38"/>
      <c r="AP163" s="39"/>
      <c r="AQ163" s="43"/>
      <c r="AR163" s="39"/>
      <c r="AS163" s="43"/>
      <c r="AT163" s="39"/>
      <c r="AU163" s="43"/>
      <c r="AV163" s="43"/>
      <c r="AW163" s="38"/>
      <c r="AX163" s="39"/>
      <c r="AY163" s="43"/>
      <c r="AZ163" s="39"/>
      <c r="BA163" s="35"/>
    </row>
    <row r="164" spans="1:53" ht="20.100000000000001" customHeight="1" x14ac:dyDescent="0.2">
      <c r="A164" s="60"/>
      <c r="B164" s="46"/>
      <c r="C164" s="19"/>
      <c r="D164" s="37"/>
      <c r="E164" s="40"/>
      <c r="F164" s="37"/>
      <c r="G164" s="35"/>
      <c r="H164" s="37"/>
      <c r="I164" s="35"/>
      <c r="J164" s="37"/>
      <c r="K164" s="35"/>
      <c r="L164" s="35"/>
      <c r="M164" s="40"/>
      <c r="N164" s="37"/>
      <c r="O164" s="35"/>
      <c r="P164" s="37"/>
      <c r="Q164" s="35"/>
      <c r="R164" s="35"/>
      <c r="S164" s="60"/>
      <c r="T164" s="46"/>
      <c r="U164" s="19"/>
      <c r="V164" s="37"/>
      <c r="W164" s="40"/>
      <c r="X164" s="37"/>
      <c r="Y164" s="35"/>
      <c r="Z164" s="37"/>
      <c r="AA164" s="35"/>
      <c r="AB164" s="37"/>
      <c r="AC164" s="35"/>
      <c r="AD164" s="35"/>
      <c r="AE164" s="40"/>
      <c r="AF164" s="37"/>
      <c r="AG164" s="35"/>
      <c r="AH164" s="37"/>
      <c r="AI164" s="35"/>
      <c r="AK164" s="60"/>
      <c r="AL164" s="46"/>
      <c r="AM164" s="19"/>
      <c r="AN164" s="37"/>
      <c r="AO164" s="40"/>
      <c r="AP164" s="37"/>
      <c r="AQ164" s="35"/>
      <c r="AR164" s="37"/>
      <c r="AS164" s="35"/>
      <c r="AT164" s="37"/>
      <c r="AU164" s="35"/>
      <c r="AV164" s="35"/>
      <c r="AW164" s="40"/>
      <c r="AX164" s="37"/>
      <c r="AY164" s="35"/>
      <c r="AZ164" s="37"/>
      <c r="BA164" s="35"/>
    </row>
    <row r="165" spans="1:53" ht="20.100000000000001" customHeight="1" x14ac:dyDescent="0.2">
      <c r="A165" s="60"/>
      <c r="B165" s="45"/>
      <c r="C165" s="19"/>
      <c r="D165" s="37"/>
      <c r="E165" s="38"/>
      <c r="F165" s="39"/>
      <c r="G165" s="43"/>
      <c r="H165" s="39"/>
      <c r="I165" s="43"/>
      <c r="J165" s="39"/>
      <c r="K165" s="43"/>
      <c r="L165" s="43"/>
      <c r="M165" s="38"/>
      <c r="N165" s="39"/>
      <c r="O165" s="43"/>
      <c r="P165" s="39"/>
      <c r="Q165" s="35"/>
      <c r="R165" s="35"/>
      <c r="S165" s="60"/>
      <c r="T165" s="45"/>
      <c r="U165" s="19"/>
      <c r="V165" s="37"/>
      <c r="W165" s="38"/>
      <c r="X165" s="39"/>
      <c r="Y165" s="43"/>
      <c r="Z165" s="39"/>
      <c r="AA165" s="43"/>
      <c r="AB165" s="39"/>
      <c r="AC165" s="43"/>
      <c r="AD165" s="43"/>
      <c r="AE165" s="38"/>
      <c r="AF165" s="39"/>
      <c r="AG165" s="43"/>
      <c r="AH165" s="39"/>
      <c r="AI165" s="35"/>
      <c r="AK165" s="60"/>
      <c r="AL165" s="45"/>
      <c r="AM165" s="19"/>
      <c r="AN165" s="37"/>
      <c r="AO165" s="38"/>
      <c r="AP165" s="39"/>
      <c r="AQ165" s="43"/>
      <c r="AR165" s="39"/>
      <c r="AS165" s="43"/>
      <c r="AT165" s="39"/>
      <c r="AU165" s="43"/>
      <c r="AV165" s="43"/>
      <c r="AW165" s="38"/>
      <c r="AX165" s="39"/>
      <c r="AY165" s="43"/>
      <c r="AZ165" s="39"/>
      <c r="BA165" s="35"/>
    </row>
    <row r="166" spans="1:53" ht="20.100000000000001" customHeight="1" x14ac:dyDescent="0.2">
      <c r="A166" s="60"/>
      <c r="B166" s="46"/>
      <c r="C166" s="19"/>
      <c r="D166" s="37"/>
      <c r="E166" s="40"/>
      <c r="F166" s="37"/>
      <c r="G166" s="35"/>
      <c r="H166" s="37"/>
      <c r="I166" s="35"/>
      <c r="J166" s="37"/>
      <c r="K166" s="35"/>
      <c r="L166" s="35"/>
      <c r="M166" s="40"/>
      <c r="N166" s="37"/>
      <c r="O166" s="35"/>
      <c r="P166" s="37"/>
      <c r="Q166" s="35"/>
      <c r="R166" s="35"/>
      <c r="S166" s="60"/>
      <c r="T166" s="46"/>
      <c r="U166" s="19"/>
      <c r="V166" s="37"/>
      <c r="W166" s="40"/>
      <c r="X166" s="37"/>
      <c r="Y166" s="35"/>
      <c r="Z166" s="37"/>
      <c r="AA166" s="35"/>
      <c r="AB166" s="37"/>
      <c r="AC166" s="35"/>
      <c r="AD166" s="35"/>
      <c r="AE166" s="40"/>
      <c r="AF166" s="37"/>
      <c r="AG166" s="35"/>
      <c r="AH166" s="37"/>
      <c r="AI166" s="35"/>
      <c r="AK166" s="60"/>
      <c r="AL166" s="46"/>
      <c r="AM166" s="19"/>
      <c r="AN166" s="37"/>
      <c r="AO166" s="40"/>
      <c r="AP166" s="37"/>
      <c r="AQ166" s="35"/>
      <c r="AR166" s="37"/>
      <c r="AS166" s="35"/>
      <c r="AT166" s="37"/>
      <c r="AU166" s="35"/>
      <c r="AV166" s="35"/>
      <c r="AW166" s="40"/>
      <c r="AX166" s="37"/>
      <c r="AY166" s="35"/>
      <c r="AZ166" s="37"/>
      <c r="BA166" s="35"/>
    </row>
    <row r="167" spans="1:53" ht="20.100000000000001" customHeight="1" x14ac:dyDescent="0.2">
      <c r="A167" s="60"/>
      <c r="B167" s="45"/>
      <c r="C167" s="19"/>
      <c r="D167" s="37"/>
      <c r="E167" s="38"/>
      <c r="F167" s="39"/>
      <c r="G167" s="43"/>
      <c r="H167" s="39"/>
      <c r="I167" s="43"/>
      <c r="J167" s="39"/>
      <c r="K167" s="43"/>
      <c r="L167" s="43"/>
      <c r="M167" s="38"/>
      <c r="N167" s="39"/>
      <c r="O167" s="43"/>
      <c r="P167" s="39"/>
      <c r="Q167" s="35"/>
      <c r="R167" s="35"/>
      <c r="S167" s="60"/>
      <c r="T167" s="45"/>
      <c r="U167" s="19"/>
      <c r="V167" s="37"/>
      <c r="W167" s="38"/>
      <c r="X167" s="39"/>
      <c r="Y167" s="43"/>
      <c r="Z167" s="39"/>
      <c r="AA167" s="43"/>
      <c r="AB167" s="39"/>
      <c r="AC167" s="43"/>
      <c r="AD167" s="43"/>
      <c r="AE167" s="38"/>
      <c r="AF167" s="39"/>
      <c r="AG167" s="43"/>
      <c r="AH167" s="39"/>
      <c r="AI167" s="35"/>
      <c r="AK167" s="60"/>
      <c r="AL167" s="45"/>
      <c r="AM167" s="19"/>
      <c r="AN167" s="37"/>
      <c r="AO167" s="38"/>
      <c r="AP167" s="39"/>
      <c r="AQ167" s="43"/>
      <c r="AR167" s="39"/>
      <c r="AS167" s="43"/>
      <c r="AT167" s="39"/>
      <c r="AU167" s="43"/>
      <c r="AV167" s="43"/>
      <c r="AW167" s="38"/>
      <c r="AX167" s="39"/>
      <c r="AY167" s="43"/>
      <c r="AZ167" s="39"/>
      <c r="BA167" s="35"/>
    </row>
    <row r="168" spans="1:53" ht="20.100000000000001" customHeight="1" x14ac:dyDescent="0.2">
      <c r="A168" s="60"/>
      <c r="B168" s="46"/>
      <c r="C168" s="19"/>
      <c r="D168" s="37"/>
      <c r="E168" s="40"/>
      <c r="F168" s="37"/>
      <c r="G168" s="35"/>
      <c r="H168" s="37"/>
      <c r="I168" s="35"/>
      <c r="J168" s="37"/>
      <c r="K168" s="35"/>
      <c r="L168" s="35"/>
      <c r="M168" s="40"/>
      <c r="N168" s="37"/>
      <c r="O168" s="35"/>
      <c r="P168" s="37"/>
      <c r="Q168" s="35"/>
      <c r="R168" s="35"/>
      <c r="S168" s="60"/>
      <c r="T168" s="46"/>
      <c r="U168" s="19"/>
      <c r="V168" s="37"/>
      <c r="W168" s="40"/>
      <c r="X168" s="37"/>
      <c r="Y168" s="35"/>
      <c r="Z168" s="37"/>
      <c r="AA168" s="35"/>
      <c r="AB168" s="37"/>
      <c r="AC168" s="35"/>
      <c r="AD168" s="35"/>
      <c r="AE168" s="40"/>
      <c r="AF168" s="37"/>
      <c r="AG168" s="35"/>
      <c r="AH168" s="37"/>
      <c r="AI168" s="35"/>
      <c r="AK168" s="60"/>
      <c r="AL168" s="46"/>
      <c r="AM168" s="19"/>
      <c r="AN168" s="37"/>
      <c r="AO168" s="40"/>
      <c r="AP168" s="37"/>
      <c r="AQ168" s="35"/>
      <c r="AR168" s="37"/>
      <c r="AS168" s="35"/>
      <c r="AT168" s="37"/>
      <c r="AU168" s="35"/>
      <c r="AV168" s="35"/>
      <c r="AW168" s="40"/>
      <c r="AX168" s="37"/>
      <c r="AY168" s="35"/>
      <c r="AZ168" s="37"/>
      <c r="BA168" s="35"/>
    </row>
    <row r="169" spans="1:53" ht="20.100000000000001" customHeight="1" x14ac:dyDescent="0.2">
      <c r="A169" s="60"/>
      <c r="B169" s="45"/>
      <c r="C169" s="19"/>
      <c r="D169" s="37"/>
      <c r="E169" s="38"/>
      <c r="F169" s="39"/>
      <c r="G169" s="43"/>
      <c r="H169" s="39"/>
      <c r="I169" s="43"/>
      <c r="J169" s="39"/>
      <c r="K169" s="43"/>
      <c r="L169" s="43"/>
      <c r="M169" s="38"/>
      <c r="N169" s="39"/>
      <c r="O169" s="43"/>
      <c r="P169" s="39"/>
      <c r="Q169" s="35"/>
      <c r="R169" s="35"/>
      <c r="S169" s="60"/>
      <c r="T169" s="45"/>
      <c r="U169" s="19"/>
      <c r="V169" s="37"/>
      <c r="W169" s="38"/>
      <c r="X169" s="39"/>
      <c r="Y169" s="43"/>
      <c r="Z169" s="39"/>
      <c r="AA169" s="43"/>
      <c r="AB169" s="39"/>
      <c r="AC169" s="43"/>
      <c r="AD169" s="43"/>
      <c r="AE169" s="38"/>
      <c r="AF169" s="39"/>
      <c r="AG169" s="43"/>
      <c r="AH169" s="39"/>
      <c r="AI169" s="35"/>
      <c r="AK169" s="60"/>
      <c r="AL169" s="45"/>
      <c r="AM169" s="19"/>
      <c r="AN169" s="37"/>
      <c r="AO169" s="38"/>
      <c r="AP169" s="39"/>
      <c r="AQ169" s="43"/>
      <c r="AR169" s="39"/>
      <c r="AS169" s="43"/>
      <c r="AT169" s="39"/>
      <c r="AU169" s="43"/>
      <c r="AV169" s="43"/>
      <c r="AW169" s="38"/>
      <c r="AX169" s="39"/>
      <c r="AY169" s="43"/>
      <c r="AZ169" s="39"/>
      <c r="BA169" s="35"/>
    </row>
    <row r="170" spans="1:53" ht="20.100000000000001" customHeight="1" x14ac:dyDescent="0.2">
      <c r="A170" s="60"/>
      <c r="B170" s="46"/>
      <c r="C170" s="19"/>
      <c r="D170" s="37"/>
      <c r="E170" s="38"/>
      <c r="F170" s="39"/>
      <c r="G170" s="43"/>
      <c r="H170" s="39"/>
      <c r="I170" s="43"/>
      <c r="J170" s="39"/>
      <c r="K170" s="43"/>
      <c r="L170" s="43"/>
      <c r="M170" s="38"/>
      <c r="N170" s="39"/>
      <c r="O170" s="43"/>
      <c r="P170" s="39"/>
      <c r="Q170" s="35"/>
      <c r="R170" s="35"/>
      <c r="S170" s="60"/>
      <c r="T170" s="46"/>
      <c r="U170" s="19"/>
      <c r="V170" s="37"/>
      <c r="W170" s="38"/>
      <c r="X170" s="39"/>
      <c r="Y170" s="43"/>
      <c r="Z170" s="39"/>
      <c r="AA170" s="43"/>
      <c r="AB170" s="39"/>
      <c r="AC170" s="43"/>
      <c r="AD170" s="43"/>
      <c r="AE170" s="38"/>
      <c r="AF170" s="39"/>
      <c r="AG170" s="43"/>
      <c r="AH170" s="39"/>
      <c r="AI170" s="35"/>
      <c r="AK170" s="60"/>
      <c r="AL170" s="46"/>
      <c r="AM170" s="19"/>
      <c r="AN170" s="37"/>
      <c r="AO170" s="38"/>
      <c r="AP170" s="39"/>
      <c r="AQ170" s="43"/>
      <c r="AR170" s="39"/>
      <c r="AS170" s="43"/>
      <c r="AT170" s="39"/>
      <c r="AU170" s="43"/>
      <c r="AV170" s="43"/>
      <c r="AW170" s="38"/>
      <c r="AX170" s="39"/>
      <c r="AY170" s="43"/>
      <c r="AZ170" s="39"/>
      <c r="BA170" s="35"/>
    </row>
    <row r="171" spans="1:53" ht="20.100000000000001" customHeight="1" x14ac:dyDescent="0.2">
      <c r="A171" s="60"/>
      <c r="B171" s="45"/>
      <c r="C171" s="19"/>
      <c r="D171" s="37"/>
      <c r="E171" s="40"/>
      <c r="F171" s="37"/>
      <c r="G171" s="35"/>
      <c r="H171" s="37"/>
      <c r="I171" s="35"/>
      <c r="J171" s="37"/>
      <c r="K171" s="35"/>
      <c r="L171" s="35"/>
      <c r="M171" s="40"/>
      <c r="N171" s="37"/>
      <c r="O171" s="35"/>
      <c r="P171" s="37"/>
      <c r="Q171" s="35"/>
      <c r="R171" s="35"/>
      <c r="S171" s="60"/>
      <c r="T171" s="45"/>
      <c r="U171" s="19"/>
      <c r="V171" s="37"/>
      <c r="W171" s="40"/>
      <c r="X171" s="37"/>
      <c r="Y171" s="35"/>
      <c r="Z171" s="37"/>
      <c r="AA171" s="35"/>
      <c r="AB171" s="37"/>
      <c r="AC171" s="35"/>
      <c r="AD171" s="35"/>
      <c r="AE171" s="40"/>
      <c r="AF171" s="37"/>
      <c r="AG171" s="35"/>
      <c r="AH171" s="37"/>
      <c r="AI171" s="35"/>
      <c r="AK171" s="60"/>
      <c r="AL171" s="45"/>
      <c r="AM171" s="19"/>
      <c r="AN171" s="37"/>
      <c r="AO171" s="40"/>
      <c r="AP171" s="37"/>
      <c r="AQ171" s="35"/>
      <c r="AR171" s="37"/>
      <c r="AS171" s="35"/>
      <c r="AT171" s="37"/>
      <c r="AU171" s="35"/>
      <c r="AV171" s="35"/>
      <c r="AW171" s="40"/>
      <c r="AX171" s="37"/>
      <c r="AY171" s="35"/>
      <c r="AZ171" s="37"/>
      <c r="BA171" s="35"/>
    </row>
    <row r="172" spans="1:53" ht="20.100000000000001" customHeight="1" x14ac:dyDescent="0.2">
      <c r="A172" s="60"/>
      <c r="B172" s="46"/>
      <c r="C172" s="19"/>
      <c r="D172" s="37"/>
      <c r="E172" s="38"/>
      <c r="F172" s="39"/>
      <c r="G172" s="43"/>
      <c r="H172" s="39"/>
      <c r="I172" s="43"/>
      <c r="J172" s="39"/>
      <c r="K172" s="43"/>
      <c r="L172" s="43"/>
      <c r="M172" s="38"/>
      <c r="N172" s="39"/>
      <c r="O172" s="43"/>
      <c r="P172" s="39"/>
      <c r="Q172" s="35"/>
      <c r="R172" s="35"/>
      <c r="S172" s="60"/>
      <c r="T172" s="46"/>
      <c r="U172" s="19"/>
      <c r="V172" s="37"/>
      <c r="W172" s="38"/>
      <c r="X172" s="39"/>
      <c r="Y172" s="43"/>
      <c r="Z172" s="39"/>
      <c r="AA172" s="43"/>
      <c r="AB172" s="39"/>
      <c r="AC172" s="43"/>
      <c r="AD172" s="43"/>
      <c r="AE172" s="38"/>
      <c r="AF172" s="39"/>
      <c r="AG172" s="43"/>
      <c r="AH172" s="39"/>
      <c r="AI172" s="35"/>
      <c r="AK172" s="60"/>
      <c r="AL172" s="46"/>
      <c r="AM172" s="19"/>
      <c r="AN172" s="37"/>
      <c r="AO172" s="38"/>
      <c r="AP172" s="39"/>
      <c r="AQ172" s="43"/>
      <c r="AR172" s="39"/>
      <c r="AS172" s="43"/>
      <c r="AT172" s="39"/>
      <c r="AU172" s="43"/>
      <c r="AV172" s="43"/>
      <c r="AW172" s="38"/>
      <c r="AX172" s="39"/>
      <c r="AY172" s="43"/>
      <c r="AZ172" s="39"/>
      <c r="BA172" s="35"/>
    </row>
    <row r="173" spans="1:53" ht="20.100000000000001" customHeight="1" x14ac:dyDescent="0.2">
      <c r="A173" s="60"/>
      <c r="B173" s="45"/>
      <c r="C173" s="19"/>
      <c r="D173" s="37"/>
      <c r="E173" s="38"/>
      <c r="F173" s="39"/>
      <c r="G173" s="43"/>
      <c r="H173" s="39"/>
      <c r="I173" s="43"/>
      <c r="J173" s="39"/>
      <c r="K173" s="43"/>
      <c r="L173" s="43"/>
      <c r="M173" s="38"/>
      <c r="N173" s="39"/>
      <c r="O173" s="43"/>
      <c r="P173" s="39"/>
      <c r="Q173" s="35"/>
      <c r="R173" s="35"/>
      <c r="S173" s="60"/>
      <c r="T173" s="45"/>
      <c r="U173" s="19"/>
      <c r="V173" s="37"/>
      <c r="W173" s="38"/>
      <c r="X173" s="39"/>
      <c r="Y173" s="43"/>
      <c r="Z173" s="39"/>
      <c r="AA173" s="43"/>
      <c r="AB173" s="39"/>
      <c r="AC173" s="43"/>
      <c r="AD173" s="43"/>
      <c r="AE173" s="38"/>
      <c r="AF173" s="39"/>
      <c r="AG173" s="43"/>
      <c r="AH173" s="39"/>
      <c r="AI173" s="35"/>
      <c r="AK173" s="60"/>
      <c r="AL173" s="45"/>
      <c r="AM173" s="19"/>
      <c r="AN173" s="37"/>
      <c r="AO173" s="38"/>
      <c r="AP173" s="39"/>
      <c r="AQ173" s="43"/>
      <c r="AR173" s="39"/>
      <c r="AS173" s="43"/>
      <c r="AT173" s="39"/>
      <c r="AU173" s="43"/>
      <c r="AV173" s="43"/>
      <c r="AW173" s="38"/>
      <c r="AX173" s="39"/>
      <c r="AY173" s="43"/>
      <c r="AZ173" s="39"/>
      <c r="BA173" s="35"/>
    </row>
    <row r="174" spans="1:53" ht="20.100000000000001" customHeight="1" x14ac:dyDescent="0.2">
      <c r="A174" s="60"/>
      <c r="B174" s="46"/>
      <c r="C174" s="19"/>
      <c r="D174" s="37"/>
      <c r="E174" s="40"/>
      <c r="F174" s="37"/>
      <c r="G174" s="35"/>
      <c r="H174" s="37"/>
      <c r="I174" s="35"/>
      <c r="J174" s="37"/>
      <c r="K174" s="35"/>
      <c r="L174" s="35"/>
      <c r="M174" s="40"/>
      <c r="N174" s="37"/>
      <c r="O174" s="35"/>
      <c r="P174" s="37"/>
      <c r="Q174" s="35"/>
      <c r="R174" s="35"/>
      <c r="S174" s="60"/>
      <c r="T174" s="46"/>
      <c r="U174" s="19"/>
      <c r="V174" s="37"/>
      <c r="W174" s="40"/>
      <c r="X174" s="37"/>
      <c r="Y174" s="35"/>
      <c r="Z174" s="37"/>
      <c r="AA174" s="35"/>
      <c r="AB174" s="37"/>
      <c r="AC174" s="35"/>
      <c r="AD174" s="35"/>
      <c r="AE174" s="40"/>
      <c r="AF174" s="37"/>
      <c r="AG174" s="35"/>
      <c r="AH174" s="37"/>
      <c r="AI174" s="35"/>
      <c r="AK174" s="60"/>
      <c r="AL174" s="46"/>
      <c r="AM174" s="19"/>
      <c r="AN174" s="37"/>
      <c r="AO174" s="40"/>
      <c r="AP174" s="37"/>
      <c r="AQ174" s="35"/>
      <c r="AR174" s="37"/>
      <c r="AS174" s="35"/>
      <c r="AT174" s="37"/>
      <c r="AU174" s="35"/>
      <c r="AV174" s="35"/>
      <c r="AW174" s="40"/>
      <c r="AX174" s="37"/>
      <c r="AY174" s="35"/>
      <c r="AZ174" s="37"/>
      <c r="BA174" s="35"/>
    </row>
    <row r="175" spans="1:53" ht="20.100000000000001" customHeight="1" x14ac:dyDescent="0.2">
      <c r="A175" s="60"/>
      <c r="B175" s="45"/>
      <c r="C175" s="19"/>
      <c r="D175" s="37"/>
      <c r="E175" s="38"/>
      <c r="F175" s="39"/>
      <c r="G175" s="43"/>
      <c r="H175" s="39"/>
      <c r="I175" s="43"/>
      <c r="J175" s="39"/>
      <c r="K175" s="43"/>
      <c r="L175" s="43"/>
      <c r="M175" s="38"/>
      <c r="N175" s="39"/>
      <c r="O175" s="43"/>
      <c r="P175" s="39"/>
      <c r="Q175" s="35"/>
      <c r="R175" s="35"/>
      <c r="S175" s="60"/>
      <c r="T175" s="45"/>
      <c r="U175" s="19"/>
      <c r="V175" s="37"/>
      <c r="W175" s="38"/>
      <c r="X175" s="39"/>
      <c r="Y175" s="43"/>
      <c r="Z175" s="39"/>
      <c r="AA175" s="43"/>
      <c r="AB175" s="39"/>
      <c r="AC175" s="43"/>
      <c r="AD175" s="43"/>
      <c r="AE175" s="38"/>
      <c r="AF175" s="39"/>
      <c r="AG175" s="43"/>
      <c r="AH175" s="39"/>
      <c r="AI175" s="35"/>
      <c r="AK175" s="60"/>
      <c r="AL175" s="45"/>
      <c r="AM175" s="19"/>
      <c r="AN175" s="37"/>
      <c r="AO175" s="38"/>
      <c r="AP175" s="39"/>
      <c r="AQ175" s="43"/>
      <c r="AR175" s="39"/>
      <c r="AS175" s="43"/>
      <c r="AT175" s="39"/>
      <c r="AU175" s="43"/>
      <c r="AV175" s="43"/>
      <c r="AW175" s="38"/>
      <c r="AX175" s="39"/>
      <c r="AY175" s="43"/>
      <c r="AZ175" s="39"/>
      <c r="BA175" s="35"/>
    </row>
    <row r="176" spans="1:53" ht="20.100000000000001" customHeight="1" x14ac:dyDescent="0.2">
      <c r="A176" s="60"/>
      <c r="B176" s="46"/>
      <c r="C176" s="19"/>
      <c r="D176" s="37"/>
      <c r="E176" s="40"/>
      <c r="F176" s="37"/>
      <c r="G176" s="35"/>
      <c r="H176" s="37"/>
      <c r="I176" s="35"/>
      <c r="J176" s="37"/>
      <c r="K176" s="35"/>
      <c r="L176" s="35"/>
      <c r="M176" s="40"/>
      <c r="N176" s="37"/>
      <c r="O176" s="35"/>
      <c r="P176" s="37"/>
      <c r="Q176" s="35"/>
      <c r="R176" s="35"/>
      <c r="S176" s="60"/>
      <c r="T176" s="46"/>
      <c r="U176" s="19"/>
      <c r="V176" s="37"/>
      <c r="W176" s="40"/>
      <c r="X176" s="37"/>
      <c r="Y176" s="35"/>
      <c r="Z176" s="37"/>
      <c r="AA176" s="35"/>
      <c r="AB176" s="37"/>
      <c r="AC176" s="35"/>
      <c r="AD176" s="35"/>
      <c r="AE176" s="40"/>
      <c r="AF176" s="37"/>
      <c r="AG176" s="35"/>
      <c r="AH176" s="37"/>
      <c r="AI176" s="35"/>
      <c r="AK176" s="60"/>
      <c r="AL176" s="46"/>
      <c r="AM176" s="19"/>
      <c r="AN176" s="37"/>
      <c r="AO176" s="40"/>
      <c r="AP176" s="37"/>
      <c r="AQ176" s="35"/>
      <c r="AR176" s="37"/>
      <c r="AS176" s="35"/>
      <c r="AT176" s="37"/>
      <c r="AU176" s="35"/>
      <c r="AV176" s="35"/>
      <c r="AW176" s="40"/>
      <c r="AX176" s="37"/>
      <c r="AY176" s="35"/>
      <c r="AZ176" s="37"/>
      <c r="BA176" s="35"/>
    </row>
    <row r="177" spans="1:55" ht="20.100000000000001" customHeight="1" x14ac:dyDescent="0.2">
      <c r="A177" s="60"/>
      <c r="B177" s="45"/>
      <c r="C177" s="19"/>
      <c r="D177" s="37"/>
      <c r="E177" s="38"/>
      <c r="F177" s="39"/>
      <c r="G177" s="43"/>
      <c r="H177" s="39"/>
      <c r="I177" s="43"/>
      <c r="J177" s="39"/>
      <c r="K177" s="43"/>
      <c r="L177" s="43"/>
      <c r="M177" s="38"/>
      <c r="N177" s="39"/>
      <c r="O177" s="43"/>
      <c r="P177" s="39"/>
      <c r="Q177" s="35"/>
      <c r="R177" s="35"/>
      <c r="S177" s="60"/>
      <c r="T177" s="45"/>
      <c r="U177" s="19"/>
      <c r="V177" s="37"/>
      <c r="W177" s="38"/>
      <c r="X177" s="39"/>
      <c r="Y177" s="43"/>
      <c r="Z177" s="39"/>
      <c r="AA177" s="43"/>
      <c r="AB177" s="39"/>
      <c r="AC177" s="43"/>
      <c r="AD177" s="43"/>
      <c r="AE177" s="38"/>
      <c r="AF177" s="39"/>
      <c r="AG177" s="43"/>
      <c r="AH177" s="39"/>
      <c r="AI177" s="35"/>
      <c r="AK177" s="60"/>
      <c r="AL177" s="45"/>
      <c r="AM177" s="19"/>
      <c r="AN177" s="37"/>
      <c r="AO177" s="38"/>
      <c r="AP177" s="39"/>
      <c r="AQ177" s="43"/>
      <c r="AR177" s="39"/>
      <c r="AS177" s="43"/>
      <c r="AT177" s="39"/>
      <c r="AU177" s="43"/>
      <c r="AV177" s="43"/>
      <c r="AW177" s="38"/>
      <c r="AX177" s="39"/>
      <c r="AY177" s="43"/>
      <c r="AZ177" s="39"/>
      <c r="BA177" s="35"/>
    </row>
    <row r="178" spans="1:55" ht="20.100000000000001" customHeight="1" x14ac:dyDescent="0.2">
      <c r="A178" s="60"/>
      <c r="B178" s="46"/>
      <c r="C178" s="19"/>
      <c r="D178" s="37"/>
      <c r="E178" s="44"/>
      <c r="F178" s="37"/>
      <c r="G178" s="35"/>
      <c r="H178" s="37"/>
      <c r="I178" s="35"/>
      <c r="J178" s="37"/>
      <c r="K178" s="35"/>
      <c r="L178" s="35"/>
      <c r="M178" s="40"/>
      <c r="N178" s="37"/>
      <c r="O178" s="35"/>
      <c r="P178" s="37"/>
      <c r="Q178" s="35"/>
      <c r="R178" s="35"/>
      <c r="S178" s="60"/>
      <c r="T178" s="46"/>
      <c r="U178" s="19"/>
      <c r="V178" s="37"/>
      <c r="W178" s="44"/>
      <c r="X178" s="37"/>
      <c r="Y178" s="35"/>
      <c r="Z178" s="37"/>
      <c r="AA178" s="35"/>
      <c r="AB178" s="37"/>
      <c r="AC178" s="35"/>
      <c r="AD178" s="35"/>
      <c r="AE178" s="40"/>
      <c r="AF178" s="37"/>
      <c r="AG178" s="35"/>
      <c r="AH178" s="37"/>
      <c r="AI178" s="35"/>
      <c r="AK178" s="60"/>
      <c r="AL178" s="46"/>
      <c r="AM178" s="19"/>
      <c r="AN178" s="37"/>
      <c r="AO178" s="44"/>
      <c r="AP178" s="37"/>
      <c r="AQ178" s="35"/>
      <c r="AR178" s="37"/>
      <c r="AS178" s="35"/>
      <c r="AT178" s="37"/>
      <c r="AU178" s="35"/>
      <c r="AV178" s="35"/>
      <c r="AW178" s="40"/>
      <c r="AX178" s="37"/>
      <c r="AY178" s="35"/>
      <c r="AZ178" s="37"/>
      <c r="BA178" s="35"/>
    </row>
    <row r="179" spans="1:55" ht="20.100000000000001" customHeight="1" x14ac:dyDescent="0.2">
      <c r="A179" s="60"/>
      <c r="B179" s="45"/>
      <c r="C179" s="19"/>
      <c r="D179" s="37"/>
      <c r="E179" s="40"/>
      <c r="F179" s="39"/>
      <c r="G179" s="43"/>
      <c r="H179" s="39"/>
      <c r="I179" s="43"/>
      <c r="J179" s="39"/>
      <c r="K179" s="43"/>
      <c r="L179" s="43"/>
      <c r="M179" s="38"/>
      <c r="N179" s="39"/>
      <c r="O179" s="43"/>
      <c r="P179" s="39"/>
      <c r="Q179" s="35"/>
      <c r="R179" s="35"/>
      <c r="S179" s="60"/>
      <c r="T179" s="45"/>
      <c r="U179" s="19"/>
      <c r="V179" s="37"/>
      <c r="W179" s="40"/>
      <c r="X179" s="39"/>
      <c r="Y179" s="43"/>
      <c r="Z179" s="39"/>
      <c r="AA179" s="43"/>
      <c r="AB179" s="39"/>
      <c r="AC179" s="43"/>
      <c r="AD179" s="43"/>
      <c r="AE179" s="38"/>
      <c r="AF179" s="39"/>
      <c r="AG179" s="43"/>
      <c r="AH179" s="39"/>
      <c r="AI179" s="35"/>
      <c r="AK179" s="60"/>
      <c r="AL179" s="45"/>
      <c r="AM179" s="19"/>
      <c r="AN179" s="37"/>
      <c r="AO179" s="40"/>
      <c r="AP179" s="39"/>
      <c r="AQ179" s="43"/>
      <c r="AR179" s="39"/>
      <c r="AS179" s="43"/>
      <c r="AT179" s="39"/>
      <c r="AU179" s="43"/>
      <c r="AV179" s="43"/>
      <c r="AW179" s="38"/>
      <c r="AX179" s="39"/>
      <c r="AY179" s="43"/>
      <c r="AZ179" s="39"/>
      <c r="BA179" s="35"/>
    </row>
    <row r="180" spans="1:55" ht="20.100000000000001" customHeight="1" x14ac:dyDescent="0.2">
      <c r="A180" s="60"/>
      <c r="B180" s="46"/>
      <c r="C180" s="19"/>
      <c r="D180" s="37"/>
      <c r="E180" s="42"/>
      <c r="F180" s="37"/>
      <c r="G180" s="35"/>
      <c r="H180" s="37"/>
      <c r="I180" s="35"/>
      <c r="J180" s="37"/>
      <c r="K180" s="35"/>
      <c r="L180" s="35"/>
      <c r="M180" s="40"/>
      <c r="N180" s="37"/>
      <c r="O180" s="35"/>
      <c r="P180" s="37"/>
      <c r="Q180" s="35"/>
      <c r="R180" s="35"/>
      <c r="S180" s="60"/>
      <c r="T180" s="46"/>
      <c r="U180" s="19"/>
      <c r="V180" s="37"/>
      <c r="W180" s="42"/>
      <c r="X180" s="37"/>
      <c r="Y180" s="35"/>
      <c r="Z180" s="37"/>
      <c r="AA180" s="35"/>
      <c r="AB180" s="37"/>
      <c r="AC180" s="35"/>
      <c r="AD180" s="35"/>
      <c r="AE180" s="40"/>
      <c r="AF180" s="37"/>
      <c r="AG180" s="35"/>
      <c r="AH180" s="37"/>
      <c r="AI180" s="35"/>
      <c r="AK180" s="60"/>
      <c r="AL180" s="46"/>
      <c r="AM180" s="19"/>
      <c r="AN180" s="37"/>
      <c r="AO180" s="42"/>
      <c r="AP180" s="37"/>
      <c r="AQ180" s="35"/>
      <c r="AR180" s="37"/>
      <c r="AS180" s="35"/>
      <c r="AT180" s="37"/>
      <c r="AU180" s="35"/>
      <c r="AV180" s="35"/>
      <c r="AW180" s="40"/>
      <c r="AX180" s="37"/>
      <c r="AY180" s="35"/>
      <c r="AZ180" s="37"/>
      <c r="BA180" s="35"/>
    </row>
    <row r="181" spans="1:55" ht="20.100000000000001" customHeight="1" x14ac:dyDescent="0.2">
      <c r="A181" s="60"/>
      <c r="B181" s="45"/>
      <c r="C181" s="19"/>
      <c r="D181" s="37"/>
      <c r="E181" s="38"/>
      <c r="F181" s="39"/>
      <c r="G181" s="43"/>
      <c r="H181" s="39"/>
      <c r="I181" s="43"/>
      <c r="J181" s="39"/>
      <c r="K181" s="43"/>
      <c r="L181" s="43"/>
      <c r="M181" s="38"/>
      <c r="N181" s="39"/>
      <c r="O181" s="43"/>
      <c r="P181" s="39"/>
      <c r="Q181" s="35"/>
      <c r="R181" s="35"/>
      <c r="S181" s="60"/>
      <c r="T181" s="45"/>
      <c r="U181" s="19"/>
      <c r="V181" s="37"/>
      <c r="W181" s="38"/>
      <c r="X181" s="39"/>
      <c r="Y181" s="43"/>
      <c r="Z181" s="39"/>
      <c r="AA181" s="43"/>
      <c r="AB181" s="39"/>
      <c r="AC181" s="43"/>
      <c r="AD181" s="43"/>
      <c r="AE181" s="38"/>
      <c r="AF181" s="39"/>
      <c r="AG181" s="43"/>
      <c r="AH181" s="39"/>
      <c r="AI181" s="35"/>
      <c r="AK181" s="60"/>
      <c r="AL181" s="45"/>
      <c r="AM181" s="19"/>
      <c r="AN181" s="37"/>
      <c r="AO181" s="38"/>
      <c r="AP181" s="39"/>
      <c r="AQ181" s="43"/>
      <c r="AR181" s="39"/>
      <c r="AS181" s="43"/>
      <c r="AT181" s="39"/>
      <c r="AU181" s="43"/>
      <c r="AV181" s="43"/>
      <c r="AW181" s="38"/>
      <c r="AX181" s="39"/>
      <c r="AY181" s="43"/>
      <c r="AZ181" s="39"/>
      <c r="BA181" s="35"/>
    </row>
    <row r="182" spans="1:55" ht="8.25" customHeight="1" x14ac:dyDescent="0.2">
      <c r="A182" s="19"/>
      <c r="B182" s="19"/>
      <c r="C182" s="19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19"/>
      <c r="T182" s="19"/>
      <c r="U182" s="19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19"/>
      <c r="AK182" s="19"/>
      <c r="AL182" s="19"/>
      <c r="AM182" s="19"/>
      <c r="AN182" s="19"/>
      <c r="AO182" s="35"/>
      <c r="AP182" s="35"/>
      <c r="AQ182" s="35"/>
      <c r="AR182" s="35"/>
      <c r="AS182" s="47"/>
      <c r="AT182" s="48"/>
      <c r="AU182" s="48"/>
      <c r="AV182" s="48"/>
      <c r="AW182" s="48"/>
      <c r="AX182" s="48"/>
      <c r="AY182" s="48"/>
      <c r="AZ182" s="48"/>
      <c r="BA182" s="48"/>
      <c r="BB182" s="25"/>
      <c r="BC182" s="25"/>
    </row>
    <row r="183" spans="1:55" ht="6.75" customHeight="1" x14ac:dyDescent="0.2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19"/>
    </row>
    <row r="184" spans="1:55" ht="8.25" customHeight="1" x14ac:dyDescent="0.2"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</row>
    <row r="185" spans="1:55" ht="12.75" customHeight="1" x14ac:dyDescent="0.2">
      <c r="A185" s="138" t="s">
        <v>60</v>
      </c>
      <c r="B185" s="139"/>
      <c r="C185" s="20"/>
      <c r="D185" s="126" t="s">
        <v>0</v>
      </c>
      <c r="E185" s="127"/>
      <c r="F185" s="127"/>
      <c r="G185" s="127"/>
      <c r="H185" s="127"/>
      <c r="I185" s="127"/>
      <c r="J185" s="127"/>
      <c r="K185" s="127"/>
      <c r="L185" s="127"/>
      <c r="M185" s="163"/>
      <c r="N185" s="142">
        <v>0.21</v>
      </c>
      <c r="O185" s="142"/>
      <c r="P185" s="142"/>
      <c r="Q185" s="143"/>
      <c r="R185" s="21"/>
      <c r="S185" s="138" t="s">
        <v>50</v>
      </c>
      <c r="T185" s="139"/>
      <c r="U185" s="20"/>
      <c r="V185" s="126" t="s">
        <v>0</v>
      </c>
      <c r="W185" s="127"/>
      <c r="X185" s="127"/>
      <c r="Y185" s="127"/>
      <c r="Z185" s="127"/>
      <c r="AA185" s="127"/>
      <c r="AB185" s="127"/>
      <c r="AC185" s="127"/>
      <c r="AD185" s="127"/>
      <c r="AE185" s="163"/>
      <c r="AF185" s="142">
        <v>0.18</v>
      </c>
      <c r="AG185" s="142"/>
      <c r="AH185" s="142"/>
      <c r="AI185" s="143"/>
      <c r="AK185" s="138" t="s">
        <v>59</v>
      </c>
      <c r="AL185" s="139"/>
      <c r="AM185" s="20"/>
      <c r="AN185" s="126" t="s">
        <v>0</v>
      </c>
      <c r="AO185" s="127"/>
      <c r="AP185" s="127"/>
      <c r="AQ185" s="127"/>
      <c r="AR185" s="127"/>
      <c r="AS185" s="127"/>
      <c r="AT185" s="127"/>
      <c r="AU185" s="127"/>
      <c r="AV185" s="127"/>
      <c r="AW185" s="163"/>
      <c r="AX185" s="142">
        <v>0.18</v>
      </c>
      <c r="AY185" s="142"/>
      <c r="AZ185" s="142"/>
      <c r="BA185" s="143"/>
    </row>
    <row r="186" spans="1:55" ht="12.75" customHeight="1" x14ac:dyDescent="0.2">
      <c r="A186" s="140"/>
      <c r="B186" s="141"/>
      <c r="C186" s="20"/>
      <c r="D186" s="126" t="s">
        <v>11</v>
      </c>
      <c r="E186" s="127"/>
      <c r="F186" s="127"/>
      <c r="G186" s="127"/>
      <c r="H186" s="127"/>
      <c r="I186" s="127"/>
      <c r="J186" s="127"/>
      <c r="K186" s="127"/>
      <c r="L186" s="127"/>
      <c r="M186" s="163"/>
      <c r="N186" s="144">
        <v>0.21</v>
      </c>
      <c r="O186" s="144"/>
      <c r="P186" s="144"/>
      <c r="Q186" s="145"/>
      <c r="R186" s="21"/>
      <c r="S186" s="140"/>
      <c r="T186" s="141"/>
      <c r="U186" s="20"/>
      <c r="V186" s="126" t="s">
        <v>11</v>
      </c>
      <c r="W186" s="127"/>
      <c r="X186" s="127"/>
      <c r="Y186" s="127"/>
      <c r="Z186" s="127"/>
      <c r="AA186" s="127"/>
      <c r="AB186" s="127"/>
      <c r="AC186" s="127"/>
      <c r="AD186" s="127"/>
      <c r="AE186" s="163"/>
      <c r="AF186" s="144">
        <v>0.18</v>
      </c>
      <c r="AG186" s="144"/>
      <c r="AH186" s="144"/>
      <c r="AI186" s="145"/>
      <c r="AK186" s="140"/>
      <c r="AL186" s="141"/>
      <c r="AM186" s="20"/>
      <c r="AN186" s="126" t="s">
        <v>11</v>
      </c>
      <c r="AO186" s="127"/>
      <c r="AP186" s="127"/>
      <c r="AQ186" s="127"/>
      <c r="AR186" s="127"/>
      <c r="AS186" s="127"/>
      <c r="AT186" s="127"/>
      <c r="AU186" s="127"/>
      <c r="AV186" s="127"/>
      <c r="AW186" s="163"/>
      <c r="AX186" s="144">
        <v>0.18</v>
      </c>
      <c r="AY186" s="144"/>
      <c r="AZ186" s="144"/>
      <c r="BA186" s="145"/>
    </row>
    <row r="187" spans="1:55" s="27" customFormat="1" ht="12.75" customHeight="1" x14ac:dyDescent="0.2">
      <c r="A187" s="131"/>
      <c r="B187" s="132"/>
      <c r="C187" s="20"/>
      <c r="D187" s="126" t="s">
        <v>1</v>
      </c>
      <c r="E187" s="127"/>
      <c r="F187" s="127"/>
      <c r="G187" s="127"/>
      <c r="H187" s="127"/>
      <c r="I187" s="127"/>
      <c r="J187" s="127"/>
      <c r="K187" s="127"/>
      <c r="L187" s="135">
        <v>0.9</v>
      </c>
      <c r="M187" s="136"/>
      <c r="N187" s="137"/>
      <c r="O187" s="124" t="s">
        <v>38</v>
      </c>
      <c r="P187" s="124"/>
      <c r="Q187" s="125"/>
      <c r="R187" s="21"/>
      <c r="S187" s="131"/>
      <c r="T187" s="132"/>
      <c r="U187" s="20"/>
      <c r="V187" s="126" t="s">
        <v>1</v>
      </c>
      <c r="W187" s="127"/>
      <c r="X187" s="127"/>
      <c r="Y187" s="127"/>
      <c r="Z187" s="127"/>
      <c r="AA187" s="127"/>
      <c r="AB187" s="127"/>
      <c r="AC187" s="127"/>
      <c r="AD187" s="128">
        <v>155</v>
      </c>
      <c r="AE187" s="129"/>
      <c r="AF187" s="130"/>
      <c r="AG187" s="124" t="s">
        <v>37</v>
      </c>
      <c r="AH187" s="124"/>
      <c r="AI187" s="125"/>
      <c r="AJ187" s="17"/>
      <c r="AK187" s="131"/>
      <c r="AL187" s="132"/>
      <c r="AM187" s="20"/>
      <c r="AN187" s="126" t="s">
        <v>1</v>
      </c>
      <c r="AO187" s="127"/>
      <c r="AP187" s="127"/>
      <c r="AQ187" s="127"/>
      <c r="AR187" s="127"/>
      <c r="AS187" s="127"/>
      <c r="AT187" s="127"/>
      <c r="AU187" s="127"/>
      <c r="AV187" s="128">
        <v>46</v>
      </c>
      <c r="AW187" s="129"/>
      <c r="AX187" s="130"/>
      <c r="AY187" s="124" t="s">
        <v>37</v>
      </c>
      <c r="AZ187" s="124"/>
      <c r="BA187" s="125"/>
    </row>
    <row r="188" spans="1:55" s="27" customFormat="1" ht="12.75" customHeight="1" x14ac:dyDescent="0.2">
      <c r="A188" s="133"/>
      <c r="B188" s="134"/>
      <c r="C188" s="20"/>
      <c r="D188" s="126" t="s">
        <v>2</v>
      </c>
      <c r="E188" s="127"/>
      <c r="F188" s="127"/>
      <c r="G188" s="127"/>
      <c r="H188" s="127"/>
      <c r="I188" s="127"/>
      <c r="J188" s="127"/>
      <c r="K188" s="127"/>
      <c r="L188" s="151">
        <f>IF(ROUNDDOWN(L187*MIN(N185,N186)/3,3)=0,ROUNDDOWN(L187*MAX(N185,N186)/3,3),ROUNDDOWN(L187*MIN(N185,N186)/3,3))</f>
        <v>6.3E-2</v>
      </c>
      <c r="M188" s="152"/>
      <c r="N188" s="153"/>
      <c r="O188" s="122" t="str">
        <f>$O$187</f>
        <v>mmol/l</v>
      </c>
      <c r="P188" s="122"/>
      <c r="Q188" s="123"/>
      <c r="R188" s="21"/>
      <c r="S188" s="133"/>
      <c r="T188" s="134"/>
      <c r="U188" s="20"/>
      <c r="V188" s="126" t="s">
        <v>2</v>
      </c>
      <c r="W188" s="127"/>
      <c r="X188" s="127"/>
      <c r="Y188" s="127"/>
      <c r="Z188" s="127"/>
      <c r="AA188" s="127"/>
      <c r="AB188" s="127"/>
      <c r="AC188" s="127"/>
      <c r="AD188" s="146">
        <f>ROUNDDOWN(AD187*IF(MIN(AF185,AF186)=0,MAX(AF185,AF186),MIN(AF185,AF186))/3,3)</f>
        <v>9.3000000000000007</v>
      </c>
      <c r="AE188" s="147"/>
      <c r="AF188" s="148"/>
      <c r="AG188" s="122" t="str">
        <f>$AG$187</f>
        <v>U/l</v>
      </c>
      <c r="AH188" s="122"/>
      <c r="AI188" s="123"/>
      <c r="AJ188" s="17"/>
      <c r="AK188" s="133"/>
      <c r="AL188" s="134"/>
      <c r="AM188" s="20"/>
      <c r="AN188" s="126" t="s">
        <v>2</v>
      </c>
      <c r="AO188" s="127"/>
      <c r="AP188" s="127"/>
      <c r="AQ188" s="127"/>
      <c r="AR188" s="127"/>
      <c r="AS188" s="127"/>
      <c r="AT188" s="127"/>
      <c r="AU188" s="127"/>
      <c r="AV188" s="146">
        <f>ROUNDDOWN(AV187*IF(MIN(AX185,AX186)=0,MAX(AX185,AX186),MIN(AX185,AX186))/3,3)</f>
        <v>2.76</v>
      </c>
      <c r="AW188" s="147"/>
      <c r="AX188" s="148"/>
      <c r="AY188" s="122" t="str">
        <f>$AY$187</f>
        <v>U/l</v>
      </c>
      <c r="AZ188" s="122"/>
      <c r="BA188" s="123"/>
    </row>
    <row r="189" spans="1:55" x14ac:dyDescent="0.2">
      <c r="A189" s="24"/>
      <c r="B189" s="23"/>
      <c r="C189" s="20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5"/>
      <c r="S189" s="24"/>
      <c r="T189" s="23"/>
      <c r="U189" s="20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K189" s="24"/>
      <c r="AL189" s="23"/>
      <c r="AM189" s="20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</row>
    <row r="190" spans="1:55" x14ac:dyDescent="0.2">
      <c r="A190" s="109" t="s">
        <v>3</v>
      </c>
      <c r="B190" s="64" t="str">
        <f>$O$187</f>
        <v>mmol/l</v>
      </c>
      <c r="C190" s="26"/>
      <c r="D190" s="116" t="s">
        <v>4</v>
      </c>
      <c r="E190" s="119"/>
      <c r="F190" s="116" t="s">
        <v>5</v>
      </c>
      <c r="G190" s="119"/>
      <c r="H190" s="116" t="s">
        <v>6</v>
      </c>
      <c r="I190" s="119"/>
      <c r="J190" s="120" t="s">
        <v>7</v>
      </c>
      <c r="K190" s="119"/>
      <c r="L190" s="120" t="s">
        <v>8</v>
      </c>
      <c r="M190" s="117"/>
      <c r="N190" s="116" t="s">
        <v>9</v>
      </c>
      <c r="O190" s="117"/>
      <c r="P190" s="118" t="s">
        <v>10</v>
      </c>
      <c r="Q190" s="117"/>
      <c r="R190" s="26"/>
      <c r="S190" s="109" t="s">
        <v>3</v>
      </c>
      <c r="T190" s="64" t="str">
        <f>$AG$187</f>
        <v>U/l</v>
      </c>
      <c r="U190" s="26"/>
      <c r="V190" s="116" t="s">
        <v>4</v>
      </c>
      <c r="W190" s="119"/>
      <c r="X190" s="116" t="s">
        <v>5</v>
      </c>
      <c r="Y190" s="119"/>
      <c r="Z190" s="116" t="s">
        <v>6</v>
      </c>
      <c r="AA190" s="119"/>
      <c r="AB190" s="120" t="s">
        <v>7</v>
      </c>
      <c r="AC190" s="119"/>
      <c r="AD190" s="120" t="s">
        <v>8</v>
      </c>
      <c r="AE190" s="117"/>
      <c r="AF190" s="116" t="s">
        <v>9</v>
      </c>
      <c r="AG190" s="117"/>
      <c r="AH190" s="118" t="s">
        <v>10</v>
      </c>
      <c r="AI190" s="117"/>
      <c r="AJ190" s="65"/>
      <c r="AK190" s="109" t="s">
        <v>3</v>
      </c>
      <c r="AL190" s="64" t="str">
        <f>$AY$187</f>
        <v>U/l</v>
      </c>
      <c r="AM190" s="26"/>
      <c r="AN190" s="116" t="s">
        <v>4</v>
      </c>
      <c r="AO190" s="119"/>
      <c r="AP190" s="116" t="s">
        <v>5</v>
      </c>
      <c r="AQ190" s="119"/>
      <c r="AR190" s="116" t="s">
        <v>6</v>
      </c>
      <c r="AS190" s="119"/>
      <c r="AT190" s="120" t="s">
        <v>7</v>
      </c>
      <c r="AU190" s="119"/>
      <c r="AV190" s="120" t="s">
        <v>8</v>
      </c>
      <c r="AW190" s="117"/>
      <c r="AX190" s="116" t="s">
        <v>9</v>
      </c>
      <c r="AY190" s="117"/>
      <c r="AZ190" s="118" t="s">
        <v>10</v>
      </c>
      <c r="BA190" s="117"/>
    </row>
    <row r="191" spans="1:55" x14ac:dyDescent="0.2">
      <c r="A191" s="63" t="s">
        <v>14</v>
      </c>
      <c r="B191" s="108" t="s">
        <v>61</v>
      </c>
      <c r="C191" s="26"/>
      <c r="D191" s="112">
        <f>ROUNDUP(L187-3*L187*IF(MIN(N185,N186)=0,MAX(N185,N186),MIN(N185,N186))/3,2)</f>
        <v>0.72</v>
      </c>
      <c r="E191" s="111"/>
      <c r="F191" s="110">
        <f>ROUNDUP(L187-2*L187*IF(MIN(N185,N186)=0,MAX(N185,N186),MIN(N185,N186))/3,2)</f>
        <v>0.78</v>
      </c>
      <c r="G191" s="111"/>
      <c r="H191" s="110">
        <f>ROUNDUP(L187-1*L187*IF(MIN(N185,N186)=0,MAX(N185,N186),MIN(N185,N186))/3,2)</f>
        <v>0.84</v>
      </c>
      <c r="I191" s="111"/>
      <c r="J191" s="112">
        <f>L187</f>
        <v>0.9</v>
      </c>
      <c r="K191" s="111"/>
      <c r="L191" s="110">
        <f>ROUNDDOWN(L187+1*L187*IF(MIN(N185,N186)=0,MAX(N185,N186),MIN(N185,N186))/3,2)</f>
        <v>0.96</v>
      </c>
      <c r="M191" s="111"/>
      <c r="N191" s="110">
        <f>ROUNDDOWN(L187+2*L187*IF(MIN(N185,N186)=0,MAX(N185,N186),MIN(N185,N186))/3,2)</f>
        <v>1.02</v>
      </c>
      <c r="O191" s="111"/>
      <c r="P191" s="110">
        <f>ROUNDDOWN(L187+3*L187*IF(MIN(N185,N186)=0,MAX(N185,N186),MIN(N185,N186))/3,2)</f>
        <v>1.08</v>
      </c>
      <c r="Q191" s="111"/>
      <c r="R191" s="28"/>
      <c r="S191" s="63" t="s">
        <v>14</v>
      </c>
      <c r="T191" s="108" t="s">
        <v>61</v>
      </c>
      <c r="U191" s="26"/>
      <c r="V191" s="113">
        <f>ROUNDUP(AD187-3*AD187*IF(MIN(AF185,AF186)=0,MAX(AF185,AF186),MIN(AF185,AF186))/3,2)</f>
        <v>127.1</v>
      </c>
      <c r="W191" s="114"/>
      <c r="X191" s="115">
        <f>ROUNDUP(AD187-2*AD187*IF(MIN(AF185,AF186)=0,MAX(AF185,AF186),MIN(AF185,AF186))/3,2)</f>
        <v>136.4</v>
      </c>
      <c r="Y191" s="114"/>
      <c r="Z191" s="115">
        <f>ROUNDUP(AD187-1*AD187*IF(MIN(AF185,AF186)=0,MAX(AF185,AF186),MIN(AF185,AF186))/3,2)</f>
        <v>145.69999999999999</v>
      </c>
      <c r="AA191" s="114"/>
      <c r="AB191" s="113">
        <f>AD187</f>
        <v>155</v>
      </c>
      <c r="AC191" s="114"/>
      <c r="AD191" s="115">
        <f>ROUNDDOWN(AD187+1*AD187*IF(MIN(AF185,AF186)=0,MAX(AF185,AF186),MIN(AF185,AF186))/3,2)</f>
        <v>164.3</v>
      </c>
      <c r="AE191" s="114"/>
      <c r="AF191" s="115">
        <f>ROUNDDOWN(AD187+2*AD187*IF(MIN(AF185,AF186)=0,MAX(AF185,AF186),MIN(AF185,AF186))/3,2)</f>
        <v>173.6</v>
      </c>
      <c r="AG191" s="114"/>
      <c r="AH191" s="115">
        <f>ROUNDDOWN(AD187+3*AD187*IF(MIN(AF185,AF186)=0,MAX(AF185,AF186),MIN(AF185,AF186))/3,2)</f>
        <v>182.9</v>
      </c>
      <c r="AI191" s="114"/>
      <c r="AJ191" s="65"/>
      <c r="AK191" s="63" t="s">
        <v>14</v>
      </c>
      <c r="AL191" s="108" t="s">
        <v>61</v>
      </c>
      <c r="AM191" s="26"/>
      <c r="AN191" s="113">
        <f>ROUNDUP(AV187-3*AV187*IF(MIN(AX185,AX186)=0,MAX(AX185,AX186),MIN(AX185,AX186))/3,2)</f>
        <v>37.72</v>
      </c>
      <c r="AO191" s="114"/>
      <c r="AP191" s="115">
        <f>ROUNDUP(AV187-2*AV187*IF(MIN(AX185,AX186)=0,MAX(AX185,AX186),MIN(AX185,AX186))/3,2)</f>
        <v>40.479999999999997</v>
      </c>
      <c r="AQ191" s="114"/>
      <c r="AR191" s="115">
        <f>ROUNDUP(AV187-1*AV187*IF(MIN(AX185,AX186)=0,MAX(AX185,AX186),MIN(AX185,AX186))/3,2)</f>
        <v>43.24</v>
      </c>
      <c r="AS191" s="114"/>
      <c r="AT191" s="113">
        <f>AV187</f>
        <v>46</v>
      </c>
      <c r="AU191" s="114"/>
      <c r="AV191" s="115">
        <f>ROUNDDOWN(AV187+1*AV187*IF(MIN(AX185,AX186)=0,MAX(AX185,AX186),MIN(AX185,AX186))/3,2)</f>
        <v>48.76</v>
      </c>
      <c r="AW191" s="114"/>
      <c r="AX191" s="115">
        <f>ROUNDDOWN(AV187+2*AV187*IF(MIN(AX185,AX186)=0,MAX(AX185,AX186),MIN(AX185,AX186))/3,2)</f>
        <v>51.52</v>
      </c>
      <c r="AY191" s="114"/>
      <c r="AZ191" s="115">
        <f>ROUNDDOWN(AV187+3*AV187*IF(MIN(AX185,AX186)=0,MAX(AX185,AX186),MIN(AX185,AX186))/3,2)</f>
        <v>54.28</v>
      </c>
      <c r="BA191" s="114"/>
    </row>
    <row r="192" spans="1:55" x14ac:dyDescent="0.2">
      <c r="A192" s="29"/>
      <c r="B192" s="30"/>
      <c r="C192" s="19"/>
      <c r="D192" s="31"/>
      <c r="E192" s="32"/>
      <c r="F192" s="33"/>
      <c r="G192" s="32"/>
      <c r="H192" s="33"/>
      <c r="I192" s="32"/>
      <c r="J192" s="33"/>
      <c r="K192" s="32"/>
      <c r="L192" s="33"/>
      <c r="M192" s="32"/>
      <c r="N192" s="33"/>
      <c r="O192" s="32"/>
      <c r="P192" s="33"/>
      <c r="Q192" s="34"/>
      <c r="R192" s="35"/>
      <c r="S192" s="29"/>
      <c r="T192" s="30"/>
      <c r="U192" s="19"/>
      <c r="V192" s="31"/>
      <c r="W192" s="32"/>
      <c r="X192" s="33"/>
      <c r="Y192" s="32"/>
      <c r="Z192" s="33"/>
      <c r="AA192" s="32"/>
      <c r="AB192" s="33"/>
      <c r="AC192" s="32"/>
      <c r="AD192" s="33"/>
      <c r="AE192" s="32"/>
      <c r="AF192" s="33"/>
      <c r="AG192" s="32"/>
      <c r="AH192" s="33"/>
      <c r="AI192" s="34"/>
      <c r="AJ192" s="19"/>
      <c r="AK192" s="29"/>
      <c r="AL192" s="30"/>
      <c r="AM192" s="19"/>
      <c r="AN192" s="31"/>
      <c r="AO192" s="32"/>
      <c r="AP192" s="33"/>
      <c r="AQ192" s="32"/>
      <c r="AR192" s="33"/>
      <c r="AS192" s="32"/>
      <c r="AT192" s="33"/>
      <c r="AU192" s="32"/>
      <c r="AV192" s="33"/>
      <c r="AW192" s="32"/>
      <c r="AX192" s="33"/>
      <c r="AY192" s="32"/>
      <c r="AZ192" s="33"/>
      <c r="BA192" s="34"/>
    </row>
    <row r="193" spans="1:53" ht="20.100000000000001" customHeight="1" x14ac:dyDescent="0.2">
      <c r="A193" s="59"/>
      <c r="B193" s="45"/>
      <c r="C193" s="19"/>
      <c r="D193" s="37"/>
      <c r="E193" s="38"/>
      <c r="F193" s="39"/>
      <c r="G193" s="35"/>
      <c r="H193" s="37"/>
      <c r="I193" s="35"/>
      <c r="J193" s="37"/>
      <c r="K193" s="35"/>
      <c r="L193" s="35"/>
      <c r="M193" s="40"/>
      <c r="N193" s="37"/>
      <c r="O193" s="35"/>
      <c r="P193" s="37"/>
      <c r="Q193" s="40"/>
      <c r="R193" s="35"/>
      <c r="S193" s="59"/>
      <c r="T193" s="45"/>
      <c r="U193" s="19"/>
      <c r="V193" s="37"/>
      <c r="W193" s="38"/>
      <c r="X193" s="39"/>
      <c r="Y193" s="35"/>
      <c r="Z193" s="37"/>
      <c r="AA193" s="35"/>
      <c r="AB193" s="37"/>
      <c r="AC193" s="35"/>
      <c r="AD193" s="35"/>
      <c r="AE193" s="40"/>
      <c r="AF193" s="37"/>
      <c r="AG193" s="35"/>
      <c r="AH193" s="37"/>
      <c r="AI193" s="40"/>
      <c r="AK193" s="59"/>
      <c r="AL193" s="45"/>
      <c r="AM193" s="19"/>
      <c r="AN193" s="37"/>
      <c r="AO193" s="38"/>
      <c r="AP193" s="39"/>
      <c r="AQ193" s="35"/>
      <c r="AR193" s="37"/>
      <c r="AS193" s="35"/>
      <c r="AT193" s="37"/>
      <c r="AU193" s="35"/>
      <c r="AV193" s="35"/>
      <c r="AW193" s="40"/>
      <c r="AX193" s="37"/>
      <c r="AY193" s="35"/>
      <c r="AZ193" s="37"/>
      <c r="BA193" s="40"/>
    </row>
    <row r="194" spans="1:53" ht="20.100000000000001" customHeight="1" x14ac:dyDescent="0.2">
      <c r="A194" s="60"/>
      <c r="B194" s="46"/>
      <c r="C194" s="19"/>
      <c r="D194" s="37"/>
      <c r="E194" s="40"/>
      <c r="F194" s="37"/>
      <c r="G194" s="36"/>
      <c r="H194" s="41"/>
      <c r="I194" s="36"/>
      <c r="J194" s="41"/>
      <c r="K194" s="36"/>
      <c r="L194" s="36"/>
      <c r="M194" s="42"/>
      <c r="N194" s="41"/>
      <c r="O194" s="36"/>
      <c r="P194" s="41"/>
      <c r="Q194" s="35"/>
      <c r="R194" s="35"/>
      <c r="S194" s="60"/>
      <c r="T194" s="46"/>
      <c r="U194" s="19"/>
      <c r="V194" s="37"/>
      <c r="W194" s="40"/>
      <c r="X194" s="37"/>
      <c r="Y194" s="36"/>
      <c r="Z194" s="41"/>
      <c r="AA194" s="36"/>
      <c r="AB194" s="41"/>
      <c r="AC194" s="36"/>
      <c r="AD194" s="36"/>
      <c r="AE194" s="42"/>
      <c r="AF194" s="41"/>
      <c r="AG194" s="36"/>
      <c r="AH194" s="41"/>
      <c r="AI194" s="35"/>
      <c r="AK194" s="60"/>
      <c r="AL194" s="46"/>
      <c r="AM194" s="19"/>
      <c r="AN194" s="37"/>
      <c r="AO194" s="40"/>
      <c r="AP194" s="37"/>
      <c r="AQ194" s="36"/>
      <c r="AR194" s="41"/>
      <c r="AS194" s="36"/>
      <c r="AT194" s="41"/>
      <c r="AU194" s="36"/>
      <c r="AV194" s="36"/>
      <c r="AW194" s="42"/>
      <c r="AX194" s="41"/>
      <c r="AY194" s="36"/>
      <c r="AZ194" s="41"/>
      <c r="BA194" s="35"/>
    </row>
    <row r="195" spans="1:53" ht="20.100000000000001" customHeight="1" x14ac:dyDescent="0.2">
      <c r="A195" s="60"/>
      <c r="B195" s="45"/>
      <c r="C195" s="19"/>
      <c r="D195" s="37"/>
      <c r="E195" s="38"/>
      <c r="F195" s="39"/>
      <c r="G195" s="43"/>
      <c r="H195" s="39"/>
      <c r="I195" s="43"/>
      <c r="J195" s="39"/>
      <c r="K195" s="43"/>
      <c r="L195" s="43"/>
      <c r="M195" s="38"/>
      <c r="N195" s="39"/>
      <c r="O195" s="43"/>
      <c r="P195" s="39"/>
      <c r="Q195" s="35"/>
      <c r="R195" s="35"/>
      <c r="S195" s="60"/>
      <c r="T195" s="45"/>
      <c r="U195" s="19"/>
      <c r="V195" s="37"/>
      <c r="W195" s="38"/>
      <c r="X195" s="39"/>
      <c r="Y195" s="43"/>
      <c r="Z195" s="39"/>
      <c r="AA195" s="43"/>
      <c r="AB195" s="39"/>
      <c r="AC195" s="43"/>
      <c r="AD195" s="43"/>
      <c r="AE195" s="38"/>
      <c r="AF195" s="39"/>
      <c r="AG195" s="43"/>
      <c r="AH195" s="39"/>
      <c r="AI195" s="35"/>
      <c r="AK195" s="60"/>
      <c r="AL195" s="45"/>
      <c r="AM195" s="19"/>
      <c r="AN195" s="37"/>
      <c r="AO195" s="38"/>
      <c r="AP195" s="39"/>
      <c r="AQ195" s="43"/>
      <c r="AR195" s="39"/>
      <c r="AS195" s="43"/>
      <c r="AT195" s="39"/>
      <c r="AU195" s="43"/>
      <c r="AV195" s="43"/>
      <c r="AW195" s="38"/>
      <c r="AX195" s="39"/>
      <c r="AY195" s="43"/>
      <c r="AZ195" s="39"/>
      <c r="BA195" s="35"/>
    </row>
    <row r="196" spans="1:53" ht="20.100000000000001" customHeight="1" x14ac:dyDescent="0.2">
      <c r="A196" s="60"/>
      <c r="B196" s="46"/>
      <c r="C196" s="19"/>
      <c r="D196" s="37"/>
      <c r="E196" s="40"/>
      <c r="F196" s="37"/>
      <c r="G196" s="35"/>
      <c r="H196" s="37"/>
      <c r="I196" s="35"/>
      <c r="J196" s="37"/>
      <c r="K196" s="35"/>
      <c r="L196" s="35"/>
      <c r="M196" s="40"/>
      <c r="N196" s="37"/>
      <c r="O196" s="35"/>
      <c r="P196" s="37"/>
      <c r="Q196" s="35"/>
      <c r="R196" s="35"/>
      <c r="S196" s="60"/>
      <c r="T196" s="46"/>
      <c r="U196" s="19"/>
      <c r="V196" s="37"/>
      <c r="W196" s="40"/>
      <c r="X196" s="37"/>
      <c r="Y196" s="35"/>
      <c r="Z196" s="37"/>
      <c r="AA196" s="35"/>
      <c r="AB196" s="37"/>
      <c r="AC196" s="35"/>
      <c r="AD196" s="35"/>
      <c r="AE196" s="40"/>
      <c r="AF196" s="37"/>
      <c r="AG196" s="35"/>
      <c r="AH196" s="37"/>
      <c r="AI196" s="35"/>
      <c r="AK196" s="60"/>
      <c r="AL196" s="46"/>
      <c r="AM196" s="19"/>
      <c r="AN196" s="37"/>
      <c r="AO196" s="40"/>
      <c r="AP196" s="37"/>
      <c r="AQ196" s="35"/>
      <c r="AR196" s="37"/>
      <c r="AS196" s="35"/>
      <c r="AT196" s="37"/>
      <c r="AU196" s="35"/>
      <c r="AV196" s="35"/>
      <c r="AW196" s="40"/>
      <c r="AX196" s="37"/>
      <c r="AY196" s="35"/>
      <c r="AZ196" s="37"/>
      <c r="BA196" s="35"/>
    </row>
    <row r="197" spans="1:53" ht="20.100000000000001" customHeight="1" x14ac:dyDescent="0.2">
      <c r="A197" s="60"/>
      <c r="B197" s="45"/>
      <c r="C197" s="19"/>
      <c r="D197" s="37"/>
      <c r="E197" s="38"/>
      <c r="F197" s="39"/>
      <c r="G197" s="43"/>
      <c r="H197" s="39"/>
      <c r="I197" s="43"/>
      <c r="J197" s="39"/>
      <c r="K197" s="43"/>
      <c r="L197" s="43"/>
      <c r="M197" s="38"/>
      <c r="N197" s="39"/>
      <c r="O197" s="43"/>
      <c r="P197" s="39"/>
      <c r="Q197" s="35"/>
      <c r="R197" s="35"/>
      <c r="S197" s="60"/>
      <c r="T197" s="45"/>
      <c r="U197" s="19"/>
      <c r="V197" s="37"/>
      <c r="W197" s="38"/>
      <c r="X197" s="39"/>
      <c r="Y197" s="43"/>
      <c r="Z197" s="39"/>
      <c r="AA197" s="43"/>
      <c r="AB197" s="39"/>
      <c r="AC197" s="43"/>
      <c r="AD197" s="43"/>
      <c r="AE197" s="38"/>
      <c r="AF197" s="39"/>
      <c r="AG197" s="43"/>
      <c r="AH197" s="39"/>
      <c r="AI197" s="35"/>
      <c r="AK197" s="60"/>
      <c r="AL197" s="45"/>
      <c r="AM197" s="19"/>
      <c r="AN197" s="37"/>
      <c r="AO197" s="38"/>
      <c r="AP197" s="39"/>
      <c r="AQ197" s="43"/>
      <c r="AR197" s="39"/>
      <c r="AS197" s="43"/>
      <c r="AT197" s="39"/>
      <c r="AU197" s="43"/>
      <c r="AV197" s="43"/>
      <c r="AW197" s="38"/>
      <c r="AX197" s="39"/>
      <c r="AY197" s="43"/>
      <c r="AZ197" s="39"/>
      <c r="BA197" s="35"/>
    </row>
    <row r="198" spans="1:53" ht="20.100000000000001" customHeight="1" x14ac:dyDescent="0.2">
      <c r="A198" s="60"/>
      <c r="B198" s="46"/>
      <c r="C198" s="19"/>
      <c r="D198" s="37"/>
      <c r="E198" s="40"/>
      <c r="F198" s="37"/>
      <c r="G198" s="35"/>
      <c r="H198" s="37"/>
      <c r="I198" s="35"/>
      <c r="J198" s="37"/>
      <c r="K198" s="35"/>
      <c r="L198" s="35"/>
      <c r="M198" s="40"/>
      <c r="N198" s="37"/>
      <c r="O198" s="35"/>
      <c r="P198" s="37"/>
      <c r="Q198" s="35"/>
      <c r="R198" s="35"/>
      <c r="S198" s="60"/>
      <c r="T198" s="46"/>
      <c r="U198" s="19"/>
      <c r="V198" s="37"/>
      <c r="W198" s="40"/>
      <c r="X198" s="37"/>
      <c r="Y198" s="35"/>
      <c r="Z198" s="37"/>
      <c r="AA198" s="35"/>
      <c r="AB198" s="37"/>
      <c r="AC198" s="35"/>
      <c r="AD198" s="35"/>
      <c r="AE198" s="40"/>
      <c r="AF198" s="37"/>
      <c r="AG198" s="35"/>
      <c r="AH198" s="37"/>
      <c r="AI198" s="35"/>
      <c r="AK198" s="60"/>
      <c r="AL198" s="46"/>
      <c r="AM198" s="19"/>
      <c r="AN198" s="37"/>
      <c r="AO198" s="40"/>
      <c r="AP198" s="37"/>
      <c r="AQ198" s="35"/>
      <c r="AR198" s="37"/>
      <c r="AS198" s="35"/>
      <c r="AT198" s="37"/>
      <c r="AU198" s="35"/>
      <c r="AV198" s="35"/>
      <c r="AW198" s="40"/>
      <c r="AX198" s="37"/>
      <c r="AY198" s="35"/>
      <c r="AZ198" s="37"/>
      <c r="BA198" s="35"/>
    </row>
    <row r="199" spans="1:53" ht="20.100000000000001" customHeight="1" x14ac:dyDescent="0.2">
      <c r="A199" s="60"/>
      <c r="B199" s="45"/>
      <c r="C199" s="19"/>
      <c r="D199" s="37"/>
      <c r="E199" s="38"/>
      <c r="F199" s="39"/>
      <c r="G199" s="43"/>
      <c r="H199" s="39"/>
      <c r="I199" s="43"/>
      <c r="J199" s="39"/>
      <c r="K199" s="43"/>
      <c r="L199" s="43"/>
      <c r="M199" s="38"/>
      <c r="N199" s="39"/>
      <c r="O199" s="43"/>
      <c r="P199" s="39"/>
      <c r="Q199" s="35"/>
      <c r="R199" s="35"/>
      <c r="S199" s="60"/>
      <c r="T199" s="45"/>
      <c r="U199" s="19"/>
      <c r="V199" s="37"/>
      <c r="W199" s="38"/>
      <c r="X199" s="39"/>
      <c r="Y199" s="43"/>
      <c r="Z199" s="39"/>
      <c r="AA199" s="43"/>
      <c r="AB199" s="39"/>
      <c r="AC199" s="43"/>
      <c r="AD199" s="43"/>
      <c r="AE199" s="38"/>
      <c r="AF199" s="39"/>
      <c r="AG199" s="43"/>
      <c r="AH199" s="39"/>
      <c r="AI199" s="35"/>
      <c r="AK199" s="60"/>
      <c r="AL199" s="45"/>
      <c r="AM199" s="19"/>
      <c r="AN199" s="37"/>
      <c r="AO199" s="38"/>
      <c r="AP199" s="39"/>
      <c r="AQ199" s="43"/>
      <c r="AR199" s="39"/>
      <c r="AS199" s="43"/>
      <c r="AT199" s="39"/>
      <c r="AU199" s="43"/>
      <c r="AV199" s="43"/>
      <c r="AW199" s="38"/>
      <c r="AX199" s="39"/>
      <c r="AY199" s="43"/>
      <c r="AZ199" s="39"/>
      <c r="BA199" s="35"/>
    </row>
    <row r="200" spans="1:53" ht="20.100000000000001" customHeight="1" x14ac:dyDescent="0.2">
      <c r="A200" s="60"/>
      <c r="B200" s="46"/>
      <c r="C200" s="19"/>
      <c r="D200" s="37"/>
      <c r="E200" s="40"/>
      <c r="F200" s="37"/>
      <c r="G200" s="35"/>
      <c r="H200" s="37"/>
      <c r="I200" s="35"/>
      <c r="J200" s="37"/>
      <c r="K200" s="35"/>
      <c r="L200" s="35"/>
      <c r="M200" s="40"/>
      <c r="N200" s="37"/>
      <c r="O200" s="35"/>
      <c r="P200" s="37"/>
      <c r="Q200" s="35"/>
      <c r="R200" s="35"/>
      <c r="S200" s="60"/>
      <c r="T200" s="46"/>
      <c r="U200" s="19"/>
      <c r="V200" s="37"/>
      <c r="W200" s="40"/>
      <c r="X200" s="37"/>
      <c r="Y200" s="35"/>
      <c r="Z200" s="37"/>
      <c r="AA200" s="35"/>
      <c r="AB200" s="37"/>
      <c r="AC200" s="35"/>
      <c r="AD200" s="35"/>
      <c r="AE200" s="40"/>
      <c r="AF200" s="37"/>
      <c r="AG200" s="35"/>
      <c r="AH200" s="37"/>
      <c r="AI200" s="35"/>
      <c r="AK200" s="60"/>
      <c r="AL200" s="46"/>
      <c r="AM200" s="19"/>
      <c r="AN200" s="37"/>
      <c r="AO200" s="40"/>
      <c r="AP200" s="37"/>
      <c r="AQ200" s="35"/>
      <c r="AR200" s="37"/>
      <c r="AS200" s="35"/>
      <c r="AT200" s="37"/>
      <c r="AU200" s="35"/>
      <c r="AV200" s="35"/>
      <c r="AW200" s="40"/>
      <c r="AX200" s="37"/>
      <c r="AY200" s="35"/>
      <c r="AZ200" s="37"/>
      <c r="BA200" s="35"/>
    </row>
    <row r="201" spans="1:53" ht="20.100000000000001" customHeight="1" x14ac:dyDescent="0.2">
      <c r="A201" s="60"/>
      <c r="B201" s="45"/>
      <c r="C201" s="19"/>
      <c r="D201" s="37"/>
      <c r="E201" s="38"/>
      <c r="F201" s="39"/>
      <c r="G201" s="43"/>
      <c r="H201" s="39"/>
      <c r="I201" s="43"/>
      <c r="J201" s="39"/>
      <c r="K201" s="43"/>
      <c r="L201" s="43"/>
      <c r="M201" s="38"/>
      <c r="N201" s="39"/>
      <c r="O201" s="43"/>
      <c r="P201" s="39"/>
      <c r="Q201" s="35"/>
      <c r="R201" s="35"/>
      <c r="S201" s="60"/>
      <c r="T201" s="45"/>
      <c r="U201" s="19"/>
      <c r="V201" s="37"/>
      <c r="W201" s="38"/>
      <c r="X201" s="39"/>
      <c r="Y201" s="43"/>
      <c r="Z201" s="39"/>
      <c r="AA201" s="43"/>
      <c r="AB201" s="39"/>
      <c r="AC201" s="43"/>
      <c r="AD201" s="43"/>
      <c r="AE201" s="38"/>
      <c r="AF201" s="39"/>
      <c r="AG201" s="43"/>
      <c r="AH201" s="39"/>
      <c r="AI201" s="35"/>
      <c r="AK201" s="60"/>
      <c r="AL201" s="45"/>
      <c r="AM201" s="19"/>
      <c r="AN201" s="37"/>
      <c r="AO201" s="38"/>
      <c r="AP201" s="39"/>
      <c r="AQ201" s="43"/>
      <c r="AR201" s="39"/>
      <c r="AS201" s="43"/>
      <c r="AT201" s="39"/>
      <c r="AU201" s="43"/>
      <c r="AV201" s="43"/>
      <c r="AW201" s="38"/>
      <c r="AX201" s="39"/>
      <c r="AY201" s="43"/>
      <c r="AZ201" s="39"/>
      <c r="BA201" s="35"/>
    </row>
    <row r="202" spans="1:53" ht="20.100000000000001" customHeight="1" x14ac:dyDescent="0.2">
      <c r="A202" s="60"/>
      <c r="B202" s="46"/>
      <c r="C202" s="19"/>
      <c r="D202" s="37"/>
      <c r="E202" s="40"/>
      <c r="F202" s="37"/>
      <c r="G202" s="35"/>
      <c r="H202" s="37"/>
      <c r="I202" s="35"/>
      <c r="J202" s="37"/>
      <c r="K202" s="35"/>
      <c r="L202" s="35"/>
      <c r="M202" s="40"/>
      <c r="N202" s="37"/>
      <c r="O202" s="35"/>
      <c r="P202" s="37"/>
      <c r="Q202" s="35"/>
      <c r="R202" s="35"/>
      <c r="S202" s="60"/>
      <c r="T202" s="46"/>
      <c r="U202" s="19"/>
      <c r="V202" s="37"/>
      <c r="W202" s="40"/>
      <c r="X202" s="37"/>
      <c r="Y202" s="35"/>
      <c r="Z202" s="37"/>
      <c r="AA202" s="35"/>
      <c r="AB202" s="37"/>
      <c r="AC202" s="35"/>
      <c r="AD202" s="35"/>
      <c r="AE202" s="40"/>
      <c r="AF202" s="37"/>
      <c r="AG202" s="35"/>
      <c r="AH202" s="37"/>
      <c r="AI202" s="35"/>
      <c r="AK202" s="60"/>
      <c r="AL202" s="46"/>
      <c r="AM202" s="19"/>
      <c r="AN202" s="37"/>
      <c r="AO202" s="40"/>
      <c r="AP202" s="37"/>
      <c r="AQ202" s="35"/>
      <c r="AR202" s="37"/>
      <c r="AS202" s="35"/>
      <c r="AT202" s="37"/>
      <c r="AU202" s="35"/>
      <c r="AV202" s="35"/>
      <c r="AW202" s="40"/>
      <c r="AX202" s="37"/>
      <c r="AY202" s="35"/>
      <c r="AZ202" s="37"/>
      <c r="BA202" s="35"/>
    </row>
    <row r="203" spans="1:53" ht="20.100000000000001" customHeight="1" x14ac:dyDescent="0.2">
      <c r="A203" s="60"/>
      <c r="B203" s="45"/>
      <c r="C203" s="19"/>
      <c r="D203" s="37"/>
      <c r="E203" s="38"/>
      <c r="F203" s="39"/>
      <c r="G203" s="43"/>
      <c r="H203" s="39"/>
      <c r="I203" s="43"/>
      <c r="J203" s="39"/>
      <c r="K203" s="43"/>
      <c r="L203" s="43"/>
      <c r="M203" s="38"/>
      <c r="N203" s="39"/>
      <c r="O203" s="43"/>
      <c r="P203" s="39"/>
      <c r="Q203" s="35"/>
      <c r="R203" s="35"/>
      <c r="S203" s="60"/>
      <c r="T203" s="45"/>
      <c r="U203" s="19"/>
      <c r="V203" s="37"/>
      <c r="W203" s="38"/>
      <c r="X203" s="39"/>
      <c r="Y203" s="43"/>
      <c r="Z203" s="39"/>
      <c r="AA203" s="43"/>
      <c r="AB203" s="39"/>
      <c r="AC203" s="43"/>
      <c r="AD203" s="43"/>
      <c r="AE203" s="38"/>
      <c r="AF203" s="39"/>
      <c r="AG203" s="43"/>
      <c r="AH203" s="39"/>
      <c r="AI203" s="35"/>
      <c r="AK203" s="60"/>
      <c r="AL203" s="45"/>
      <c r="AM203" s="19"/>
      <c r="AN203" s="37"/>
      <c r="AO203" s="38"/>
      <c r="AP203" s="39"/>
      <c r="AQ203" s="43"/>
      <c r="AR203" s="39"/>
      <c r="AS203" s="43"/>
      <c r="AT203" s="39"/>
      <c r="AU203" s="43"/>
      <c r="AV203" s="43"/>
      <c r="AW203" s="38"/>
      <c r="AX203" s="39"/>
      <c r="AY203" s="43"/>
      <c r="AZ203" s="39"/>
      <c r="BA203" s="35"/>
    </row>
    <row r="204" spans="1:53" ht="20.100000000000001" customHeight="1" x14ac:dyDescent="0.2">
      <c r="A204" s="60"/>
      <c r="B204" s="46"/>
      <c r="C204" s="19"/>
      <c r="D204" s="37"/>
      <c r="E204" s="40"/>
      <c r="F204" s="37"/>
      <c r="G204" s="35"/>
      <c r="H204" s="37"/>
      <c r="I204" s="35"/>
      <c r="J204" s="37"/>
      <c r="K204" s="35"/>
      <c r="L204" s="35"/>
      <c r="M204" s="40"/>
      <c r="N204" s="37"/>
      <c r="O204" s="35"/>
      <c r="P204" s="37"/>
      <c r="Q204" s="35"/>
      <c r="R204" s="35"/>
      <c r="S204" s="60"/>
      <c r="T204" s="46"/>
      <c r="U204" s="19"/>
      <c r="V204" s="37"/>
      <c r="W204" s="40"/>
      <c r="X204" s="37"/>
      <c r="Y204" s="35"/>
      <c r="Z204" s="37"/>
      <c r="AA204" s="35"/>
      <c r="AB204" s="37"/>
      <c r="AC204" s="35"/>
      <c r="AD204" s="35"/>
      <c r="AE204" s="40"/>
      <c r="AF204" s="37"/>
      <c r="AG204" s="35"/>
      <c r="AH204" s="37"/>
      <c r="AI204" s="35"/>
      <c r="AK204" s="60"/>
      <c r="AL204" s="46"/>
      <c r="AM204" s="19"/>
      <c r="AN204" s="37"/>
      <c r="AO204" s="40"/>
      <c r="AP204" s="37"/>
      <c r="AQ204" s="35"/>
      <c r="AR204" s="37"/>
      <c r="AS204" s="35"/>
      <c r="AT204" s="37"/>
      <c r="AU204" s="35"/>
      <c r="AV204" s="35"/>
      <c r="AW204" s="40"/>
      <c r="AX204" s="37"/>
      <c r="AY204" s="35"/>
      <c r="AZ204" s="37"/>
      <c r="BA204" s="35"/>
    </row>
    <row r="205" spans="1:53" ht="20.100000000000001" customHeight="1" x14ac:dyDescent="0.2">
      <c r="A205" s="60"/>
      <c r="B205" s="45"/>
      <c r="C205" s="19"/>
      <c r="D205" s="37"/>
      <c r="E205" s="38"/>
      <c r="F205" s="39"/>
      <c r="G205" s="43"/>
      <c r="H205" s="39"/>
      <c r="I205" s="43"/>
      <c r="J205" s="39"/>
      <c r="K205" s="43"/>
      <c r="L205" s="43"/>
      <c r="M205" s="38"/>
      <c r="N205" s="39"/>
      <c r="O205" s="43"/>
      <c r="P205" s="39"/>
      <c r="Q205" s="35"/>
      <c r="R205" s="35"/>
      <c r="S205" s="60"/>
      <c r="T205" s="45"/>
      <c r="U205" s="19"/>
      <c r="V205" s="37"/>
      <c r="W205" s="38"/>
      <c r="X205" s="39"/>
      <c r="Y205" s="43"/>
      <c r="Z205" s="39"/>
      <c r="AA205" s="43"/>
      <c r="AB205" s="39"/>
      <c r="AC205" s="43"/>
      <c r="AD205" s="43"/>
      <c r="AE205" s="38"/>
      <c r="AF205" s="39"/>
      <c r="AG205" s="43"/>
      <c r="AH205" s="39"/>
      <c r="AI205" s="35"/>
      <c r="AK205" s="60"/>
      <c r="AL205" s="45"/>
      <c r="AM205" s="19"/>
      <c r="AN205" s="37"/>
      <c r="AO205" s="38"/>
      <c r="AP205" s="39"/>
      <c r="AQ205" s="43"/>
      <c r="AR205" s="39"/>
      <c r="AS205" s="43"/>
      <c r="AT205" s="39"/>
      <c r="AU205" s="43"/>
      <c r="AV205" s="43"/>
      <c r="AW205" s="38"/>
      <c r="AX205" s="39"/>
      <c r="AY205" s="43"/>
      <c r="AZ205" s="39"/>
      <c r="BA205" s="35"/>
    </row>
    <row r="206" spans="1:53" ht="20.100000000000001" customHeight="1" x14ac:dyDescent="0.2">
      <c r="A206" s="60"/>
      <c r="B206" s="46"/>
      <c r="C206" s="19"/>
      <c r="D206" s="37"/>
      <c r="E206" s="38"/>
      <c r="F206" s="39"/>
      <c r="G206" s="43"/>
      <c r="H206" s="39"/>
      <c r="I206" s="43"/>
      <c r="J206" s="39"/>
      <c r="K206" s="43"/>
      <c r="L206" s="43"/>
      <c r="M206" s="38"/>
      <c r="N206" s="39"/>
      <c r="O206" s="43"/>
      <c r="P206" s="39"/>
      <c r="Q206" s="35"/>
      <c r="R206" s="35"/>
      <c r="S206" s="60"/>
      <c r="T206" s="46"/>
      <c r="U206" s="19"/>
      <c r="V206" s="37"/>
      <c r="W206" s="38"/>
      <c r="X206" s="39"/>
      <c r="Y206" s="43"/>
      <c r="Z206" s="39"/>
      <c r="AA206" s="43"/>
      <c r="AB206" s="39"/>
      <c r="AC206" s="43"/>
      <c r="AD206" s="43"/>
      <c r="AE206" s="38"/>
      <c r="AF206" s="39"/>
      <c r="AG206" s="43"/>
      <c r="AH206" s="39"/>
      <c r="AI206" s="35"/>
      <c r="AK206" s="60"/>
      <c r="AL206" s="46"/>
      <c r="AM206" s="19"/>
      <c r="AN206" s="37"/>
      <c r="AO206" s="38"/>
      <c r="AP206" s="39"/>
      <c r="AQ206" s="43"/>
      <c r="AR206" s="39"/>
      <c r="AS206" s="43"/>
      <c r="AT206" s="39"/>
      <c r="AU206" s="43"/>
      <c r="AV206" s="43"/>
      <c r="AW206" s="38"/>
      <c r="AX206" s="39"/>
      <c r="AY206" s="43"/>
      <c r="AZ206" s="39"/>
      <c r="BA206" s="35"/>
    </row>
    <row r="207" spans="1:53" ht="20.100000000000001" customHeight="1" x14ac:dyDescent="0.2">
      <c r="A207" s="60"/>
      <c r="B207" s="45"/>
      <c r="C207" s="19"/>
      <c r="D207" s="37"/>
      <c r="E207" s="40"/>
      <c r="F207" s="37"/>
      <c r="G207" s="35"/>
      <c r="H207" s="37"/>
      <c r="I207" s="35"/>
      <c r="J207" s="37"/>
      <c r="K207" s="35"/>
      <c r="L207" s="35"/>
      <c r="M207" s="40"/>
      <c r="N207" s="37"/>
      <c r="O207" s="35"/>
      <c r="P207" s="37"/>
      <c r="Q207" s="35"/>
      <c r="R207" s="35"/>
      <c r="S207" s="60"/>
      <c r="T207" s="45"/>
      <c r="U207" s="19"/>
      <c r="V207" s="37"/>
      <c r="W207" s="40"/>
      <c r="X207" s="37"/>
      <c r="Y207" s="35"/>
      <c r="Z207" s="37"/>
      <c r="AA207" s="35"/>
      <c r="AB207" s="37"/>
      <c r="AC207" s="35"/>
      <c r="AD207" s="35"/>
      <c r="AE207" s="40"/>
      <c r="AF207" s="37"/>
      <c r="AG207" s="35"/>
      <c r="AH207" s="37"/>
      <c r="AI207" s="35"/>
      <c r="AK207" s="60"/>
      <c r="AL207" s="45"/>
      <c r="AM207" s="19"/>
      <c r="AN207" s="37"/>
      <c r="AO207" s="40"/>
      <c r="AP207" s="37"/>
      <c r="AQ207" s="35"/>
      <c r="AR207" s="37"/>
      <c r="AS207" s="35"/>
      <c r="AT207" s="37"/>
      <c r="AU207" s="35"/>
      <c r="AV207" s="35"/>
      <c r="AW207" s="40"/>
      <c r="AX207" s="37"/>
      <c r="AY207" s="35"/>
      <c r="AZ207" s="37"/>
      <c r="BA207" s="35"/>
    </row>
    <row r="208" spans="1:53" ht="20.100000000000001" customHeight="1" x14ac:dyDescent="0.2">
      <c r="A208" s="60"/>
      <c r="B208" s="46"/>
      <c r="C208" s="19"/>
      <c r="D208" s="37"/>
      <c r="E208" s="38"/>
      <c r="F208" s="39"/>
      <c r="G208" s="43"/>
      <c r="H208" s="39"/>
      <c r="I208" s="43"/>
      <c r="J208" s="39"/>
      <c r="K208" s="43"/>
      <c r="L208" s="43"/>
      <c r="M208" s="38"/>
      <c r="N208" s="39"/>
      <c r="O208" s="43"/>
      <c r="P208" s="39"/>
      <c r="Q208" s="35"/>
      <c r="R208" s="35"/>
      <c r="S208" s="60"/>
      <c r="T208" s="46"/>
      <c r="U208" s="19"/>
      <c r="V208" s="37"/>
      <c r="W208" s="38"/>
      <c r="X208" s="39"/>
      <c r="Y208" s="43"/>
      <c r="Z208" s="39"/>
      <c r="AA208" s="43"/>
      <c r="AB208" s="39"/>
      <c r="AC208" s="43"/>
      <c r="AD208" s="43"/>
      <c r="AE208" s="38"/>
      <c r="AF208" s="39"/>
      <c r="AG208" s="43"/>
      <c r="AH208" s="39"/>
      <c r="AI208" s="35"/>
      <c r="AK208" s="60"/>
      <c r="AL208" s="46"/>
      <c r="AM208" s="19"/>
      <c r="AN208" s="37"/>
      <c r="AO208" s="38"/>
      <c r="AP208" s="39"/>
      <c r="AQ208" s="43"/>
      <c r="AR208" s="39"/>
      <c r="AS208" s="43"/>
      <c r="AT208" s="39"/>
      <c r="AU208" s="43"/>
      <c r="AV208" s="43"/>
      <c r="AW208" s="38"/>
      <c r="AX208" s="39"/>
      <c r="AY208" s="43"/>
      <c r="AZ208" s="39"/>
      <c r="BA208" s="35"/>
    </row>
    <row r="209" spans="1:55" ht="20.100000000000001" customHeight="1" x14ac:dyDescent="0.2">
      <c r="A209" s="60"/>
      <c r="B209" s="45"/>
      <c r="C209" s="19"/>
      <c r="D209" s="37"/>
      <c r="E209" s="38"/>
      <c r="F209" s="39"/>
      <c r="G209" s="43"/>
      <c r="H209" s="39"/>
      <c r="I209" s="43"/>
      <c r="J209" s="39"/>
      <c r="K209" s="43"/>
      <c r="L209" s="43"/>
      <c r="M209" s="38"/>
      <c r="N209" s="39"/>
      <c r="O209" s="43"/>
      <c r="P209" s="39"/>
      <c r="Q209" s="35"/>
      <c r="R209" s="35"/>
      <c r="S209" s="60"/>
      <c r="T209" s="45"/>
      <c r="U209" s="19"/>
      <c r="V209" s="37"/>
      <c r="W209" s="38"/>
      <c r="X209" s="39"/>
      <c r="Y209" s="43"/>
      <c r="Z209" s="39"/>
      <c r="AA209" s="43"/>
      <c r="AB209" s="39"/>
      <c r="AC209" s="43"/>
      <c r="AD209" s="43"/>
      <c r="AE209" s="38"/>
      <c r="AF209" s="39"/>
      <c r="AG209" s="43"/>
      <c r="AH209" s="39"/>
      <c r="AI209" s="35"/>
      <c r="AK209" s="60"/>
      <c r="AL209" s="45"/>
      <c r="AM209" s="19"/>
      <c r="AN209" s="37"/>
      <c r="AO209" s="38"/>
      <c r="AP209" s="39"/>
      <c r="AQ209" s="43"/>
      <c r="AR209" s="39"/>
      <c r="AS209" s="43"/>
      <c r="AT209" s="39"/>
      <c r="AU209" s="43"/>
      <c r="AV209" s="43"/>
      <c r="AW209" s="38"/>
      <c r="AX209" s="39"/>
      <c r="AY209" s="43"/>
      <c r="AZ209" s="39"/>
      <c r="BA209" s="35"/>
    </row>
    <row r="210" spans="1:55" ht="20.100000000000001" customHeight="1" x14ac:dyDescent="0.2">
      <c r="A210" s="60"/>
      <c r="B210" s="46"/>
      <c r="C210" s="19"/>
      <c r="D210" s="37"/>
      <c r="E210" s="40"/>
      <c r="F210" s="37"/>
      <c r="G210" s="35"/>
      <c r="H210" s="37"/>
      <c r="I210" s="35"/>
      <c r="J210" s="37"/>
      <c r="K210" s="35"/>
      <c r="L210" s="35"/>
      <c r="M210" s="40"/>
      <c r="N210" s="37"/>
      <c r="O210" s="35"/>
      <c r="P210" s="37"/>
      <c r="Q210" s="35"/>
      <c r="R210" s="35"/>
      <c r="S210" s="60"/>
      <c r="T210" s="46"/>
      <c r="U210" s="19"/>
      <c r="V210" s="37"/>
      <c r="W210" s="40"/>
      <c r="X210" s="37"/>
      <c r="Y210" s="35"/>
      <c r="Z210" s="37"/>
      <c r="AA210" s="35"/>
      <c r="AB210" s="37"/>
      <c r="AC210" s="35"/>
      <c r="AD210" s="35"/>
      <c r="AE210" s="40"/>
      <c r="AF210" s="37"/>
      <c r="AG210" s="35"/>
      <c r="AH210" s="37"/>
      <c r="AI210" s="35"/>
      <c r="AK210" s="60"/>
      <c r="AL210" s="46"/>
      <c r="AM210" s="19"/>
      <c r="AN210" s="37"/>
      <c r="AO210" s="40"/>
      <c r="AP210" s="37"/>
      <c r="AQ210" s="35"/>
      <c r="AR210" s="37"/>
      <c r="AS210" s="35"/>
      <c r="AT210" s="37"/>
      <c r="AU210" s="35"/>
      <c r="AV210" s="35"/>
      <c r="AW210" s="40"/>
      <c r="AX210" s="37"/>
      <c r="AY210" s="35"/>
      <c r="AZ210" s="37"/>
      <c r="BA210" s="35"/>
    </row>
    <row r="211" spans="1:55" ht="20.100000000000001" customHeight="1" x14ac:dyDescent="0.2">
      <c r="A211" s="60"/>
      <c r="B211" s="45"/>
      <c r="C211" s="19"/>
      <c r="D211" s="37"/>
      <c r="E211" s="38"/>
      <c r="F211" s="39"/>
      <c r="G211" s="43"/>
      <c r="H211" s="39"/>
      <c r="I211" s="43"/>
      <c r="J211" s="39"/>
      <c r="K211" s="43"/>
      <c r="L211" s="43"/>
      <c r="M211" s="38"/>
      <c r="N211" s="39"/>
      <c r="O211" s="43"/>
      <c r="P211" s="39"/>
      <c r="Q211" s="35"/>
      <c r="R211" s="35"/>
      <c r="S211" s="60"/>
      <c r="T211" s="45"/>
      <c r="U211" s="19"/>
      <c r="V211" s="37"/>
      <c r="W211" s="38"/>
      <c r="X211" s="39"/>
      <c r="Y211" s="43"/>
      <c r="Z211" s="39"/>
      <c r="AA211" s="43"/>
      <c r="AB211" s="39"/>
      <c r="AC211" s="43"/>
      <c r="AD211" s="43"/>
      <c r="AE211" s="38"/>
      <c r="AF211" s="39"/>
      <c r="AG211" s="43"/>
      <c r="AH211" s="39"/>
      <c r="AI211" s="35"/>
      <c r="AK211" s="60"/>
      <c r="AL211" s="45"/>
      <c r="AM211" s="19"/>
      <c r="AN211" s="37"/>
      <c r="AO211" s="38"/>
      <c r="AP211" s="39"/>
      <c r="AQ211" s="43"/>
      <c r="AR211" s="39"/>
      <c r="AS211" s="43"/>
      <c r="AT211" s="39"/>
      <c r="AU211" s="43"/>
      <c r="AV211" s="43"/>
      <c r="AW211" s="38"/>
      <c r="AX211" s="39"/>
      <c r="AY211" s="43"/>
      <c r="AZ211" s="39"/>
      <c r="BA211" s="35"/>
    </row>
    <row r="212" spans="1:55" ht="20.100000000000001" customHeight="1" x14ac:dyDescent="0.2">
      <c r="A212" s="60"/>
      <c r="B212" s="46"/>
      <c r="C212" s="19"/>
      <c r="D212" s="37"/>
      <c r="E212" s="40"/>
      <c r="F212" s="37"/>
      <c r="G212" s="35"/>
      <c r="H212" s="37"/>
      <c r="I212" s="35"/>
      <c r="J212" s="37"/>
      <c r="K212" s="35"/>
      <c r="L212" s="35"/>
      <c r="M212" s="40"/>
      <c r="N212" s="37"/>
      <c r="O212" s="35"/>
      <c r="P212" s="37"/>
      <c r="Q212" s="35"/>
      <c r="R212" s="35"/>
      <c r="S212" s="60"/>
      <c r="T212" s="46"/>
      <c r="U212" s="19"/>
      <c r="V212" s="37"/>
      <c r="W212" s="40"/>
      <c r="X212" s="37"/>
      <c r="Y212" s="35"/>
      <c r="Z212" s="37"/>
      <c r="AA212" s="35"/>
      <c r="AB212" s="37"/>
      <c r="AC212" s="35"/>
      <c r="AD212" s="35"/>
      <c r="AE212" s="40"/>
      <c r="AF212" s="37"/>
      <c r="AG212" s="35"/>
      <c r="AH212" s="37"/>
      <c r="AI212" s="35"/>
      <c r="AK212" s="60"/>
      <c r="AL212" s="46"/>
      <c r="AM212" s="19"/>
      <c r="AN212" s="37"/>
      <c r="AO212" s="40"/>
      <c r="AP212" s="37"/>
      <c r="AQ212" s="35"/>
      <c r="AR212" s="37"/>
      <c r="AS212" s="35"/>
      <c r="AT212" s="37"/>
      <c r="AU212" s="35"/>
      <c r="AV212" s="35"/>
      <c r="AW212" s="40"/>
      <c r="AX212" s="37"/>
      <c r="AY212" s="35"/>
      <c r="AZ212" s="37"/>
      <c r="BA212" s="35"/>
    </row>
    <row r="213" spans="1:55" ht="20.100000000000001" customHeight="1" x14ac:dyDescent="0.2">
      <c r="A213" s="60"/>
      <c r="B213" s="45"/>
      <c r="C213" s="19"/>
      <c r="D213" s="37"/>
      <c r="E213" s="38"/>
      <c r="F213" s="39"/>
      <c r="G213" s="43"/>
      <c r="H213" s="39"/>
      <c r="I213" s="43"/>
      <c r="J213" s="39"/>
      <c r="K213" s="43"/>
      <c r="L213" s="43"/>
      <c r="M213" s="38"/>
      <c r="N213" s="39"/>
      <c r="O213" s="43"/>
      <c r="P213" s="39"/>
      <c r="Q213" s="35"/>
      <c r="R213" s="35"/>
      <c r="S213" s="60"/>
      <c r="T213" s="45"/>
      <c r="U213" s="19"/>
      <c r="V213" s="37"/>
      <c r="W213" s="38"/>
      <c r="X213" s="39"/>
      <c r="Y213" s="43"/>
      <c r="Z213" s="39"/>
      <c r="AA213" s="43"/>
      <c r="AB213" s="39"/>
      <c r="AC213" s="43"/>
      <c r="AD213" s="43"/>
      <c r="AE213" s="38"/>
      <c r="AF213" s="39"/>
      <c r="AG213" s="43"/>
      <c r="AH213" s="39"/>
      <c r="AI213" s="35"/>
      <c r="AK213" s="60"/>
      <c r="AL213" s="45"/>
      <c r="AM213" s="19"/>
      <c r="AN213" s="37"/>
      <c r="AO213" s="38"/>
      <c r="AP213" s="39"/>
      <c r="AQ213" s="43"/>
      <c r="AR213" s="39"/>
      <c r="AS213" s="43"/>
      <c r="AT213" s="39"/>
      <c r="AU213" s="43"/>
      <c r="AV213" s="43"/>
      <c r="AW213" s="38"/>
      <c r="AX213" s="39"/>
      <c r="AY213" s="43"/>
      <c r="AZ213" s="39"/>
      <c r="BA213" s="35"/>
    </row>
    <row r="214" spans="1:55" ht="20.100000000000001" customHeight="1" x14ac:dyDescent="0.2">
      <c r="A214" s="60"/>
      <c r="B214" s="46"/>
      <c r="C214" s="19"/>
      <c r="D214" s="37"/>
      <c r="E214" s="44"/>
      <c r="F214" s="37"/>
      <c r="G214" s="35"/>
      <c r="H214" s="37"/>
      <c r="I214" s="35"/>
      <c r="J214" s="37"/>
      <c r="K214" s="35"/>
      <c r="L214" s="35"/>
      <c r="M214" s="40"/>
      <c r="N214" s="37"/>
      <c r="O214" s="35"/>
      <c r="P214" s="37"/>
      <c r="Q214" s="35"/>
      <c r="R214" s="35"/>
      <c r="S214" s="60"/>
      <c r="T214" s="46"/>
      <c r="U214" s="19"/>
      <c r="V214" s="37"/>
      <c r="W214" s="44"/>
      <c r="X214" s="37"/>
      <c r="Y214" s="35"/>
      <c r="Z214" s="37"/>
      <c r="AA214" s="35"/>
      <c r="AB214" s="37"/>
      <c r="AC214" s="35"/>
      <c r="AD214" s="35"/>
      <c r="AE214" s="40"/>
      <c r="AF214" s="37"/>
      <c r="AG214" s="35"/>
      <c r="AH214" s="37"/>
      <c r="AI214" s="35"/>
      <c r="AK214" s="60"/>
      <c r="AL214" s="46"/>
      <c r="AM214" s="19"/>
      <c r="AN214" s="37"/>
      <c r="AO214" s="44"/>
      <c r="AP214" s="37"/>
      <c r="AQ214" s="35"/>
      <c r="AR214" s="37"/>
      <c r="AS214" s="35"/>
      <c r="AT214" s="37"/>
      <c r="AU214" s="35"/>
      <c r="AV214" s="35"/>
      <c r="AW214" s="40"/>
      <c r="AX214" s="37"/>
      <c r="AY214" s="35"/>
      <c r="AZ214" s="37"/>
      <c r="BA214" s="35"/>
    </row>
    <row r="215" spans="1:55" ht="20.100000000000001" customHeight="1" x14ac:dyDescent="0.2">
      <c r="A215" s="60"/>
      <c r="B215" s="45"/>
      <c r="C215" s="19"/>
      <c r="D215" s="37"/>
      <c r="E215" s="40"/>
      <c r="F215" s="39"/>
      <c r="G215" s="43"/>
      <c r="H215" s="39"/>
      <c r="I215" s="43"/>
      <c r="J215" s="39"/>
      <c r="K215" s="43"/>
      <c r="L215" s="43"/>
      <c r="M215" s="38"/>
      <c r="N215" s="39"/>
      <c r="O215" s="43"/>
      <c r="P215" s="39"/>
      <c r="Q215" s="35"/>
      <c r="R215" s="35"/>
      <c r="S215" s="60"/>
      <c r="T215" s="45"/>
      <c r="U215" s="19"/>
      <c r="V215" s="37"/>
      <c r="W215" s="40"/>
      <c r="X215" s="39"/>
      <c r="Y215" s="43"/>
      <c r="Z215" s="39"/>
      <c r="AA215" s="43"/>
      <c r="AB215" s="39"/>
      <c r="AC215" s="43"/>
      <c r="AD215" s="43"/>
      <c r="AE215" s="38"/>
      <c r="AF215" s="39"/>
      <c r="AG215" s="43"/>
      <c r="AH215" s="39"/>
      <c r="AI215" s="35"/>
      <c r="AK215" s="60"/>
      <c r="AL215" s="45"/>
      <c r="AM215" s="19"/>
      <c r="AN215" s="37"/>
      <c r="AO215" s="40"/>
      <c r="AP215" s="39"/>
      <c r="AQ215" s="43"/>
      <c r="AR215" s="39"/>
      <c r="AS215" s="43"/>
      <c r="AT215" s="39"/>
      <c r="AU215" s="43"/>
      <c r="AV215" s="43"/>
      <c r="AW215" s="38"/>
      <c r="AX215" s="39"/>
      <c r="AY215" s="43"/>
      <c r="AZ215" s="39"/>
      <c r="BA215" s="35"/>
    </row>
    <row r="216" spans="1:55" ht="20.100000000000001" customHeight="1" x14ac:dyDescent="0.2">
      <c r="A216" s="60"/>
      <c r="B216" s="46"/>
      <c r="C216" s="19"/>
      <c r="D216" s="37"/>
      <c r="E216" s="42"/>
      <c r="F216" s="37"/>
      <c r="G216" s="35"/>
      <c r="H216" s="37"/>
      <c r="I216" s="35"/>
      <c r="J216" s="37"/>
      <c r="K216" s="35"/>
      <c r="L216" s="35"/>
      <c r="M216" s="40"/>
      <c r="N216" s="37"/>
      <c r="O216" s="35"/>
      <c r="P216" s="37"/>
      <c r="Q216" s="35"/>
      <c r="R216" s="35"/>
      <c r="S216" s="60"/>
      <c r="T216" s="46"/>
      <c r="U216" s="19"/>
      <c r="V216" s="37"/>
      <c r="W216" s="42"/>
      <c r="X216" s="37"/>
      <c r="Y216" s="35"/>
      <c r="Z216" s="37"/>
      <c r="AA216" s="35"/>
      <c r="AB216" s="37"/>
      <c r="AC216" s="35"/>
      <c r="AD216" s="35"/>
      <c r="AE216" s="40"/>
      <c r="AF216" s="37"/>
      <c r="AG216" s="35"/>
      <c r="AH216" s="37"/>
      <c r="AI216" s="35"/>
      <c r="AK216" s="60"/>
      <c r="AL216" s="46"/>
      <c r="AM216" s="19"/>
      <c r="AN216" s="37"/>
      <c r="AO216" s="42"/>
      <c r="AP216" s="37"/>
      <c r="AQ216" s="35"/>
      <c r="AR216" s="37"/>
      <c r="AS216" s="35"/>
      <c r="AT216" s="37"/>
      <c r="AU216" s="35"/>
      <c r="AV216" s="35"/>
      <c r="AW216" s="40"/>
      <c r="AX216" s="37"/>
      <c r="AY216" s="35"/>
      <c r="AZ216" s="37"/>
      <c r="BA216" s="35"/>
    </row>
    <row r="217" spans="1:55" ht="20.100000000000001" customHeight="1" x14ac:dyDescent="0.2">
      <c r="A217" s="60"/>
      <c r="B217" s="45"/>
      <c r="C217" s="19"/>
      <c r="D217" s="37"/>
      <c r="E217" s="38"/>
      <c r="F217" s="39"/>
      <c r="G217" s="43"/>
      <c r="H217" s="39"/>
      <c r="I217" s="43"/>
      <c r="J217" s="39"/>
      <c r="K217" s="43"/>
      <c r="L217" s="43"/>
      <c r="M217" s="38"/>
      <c r="N217" s="39"/>
      <c r="O217" s="43"/>
      <c r="P217" s="39"/>
      <c r="Q217" s="35"/>
      <c r="R217" s="35"/>
      <c r="S217" s="60"/>
      <c r="T217" s="45"/>
      <c r="U217" s="19"/>
      <c r="V217" s="37"/>
      <c r="W217" s="38"/>
      <c r="X217" s="39"/>
      <c r="Y217" s="43"/>
      <c r="Z217" s="39"/>
      <c r="AA217" s="43"/>
      <c r="AB217" s="39"/>
      <c r="AC217" s="43"/>
      <c r="AD217" s="43"/>
      <c r="AE217" s="38"/>
      <c r="AF217" s="39"/>
      <c r="AG217" s="43"/>
      <c r="AH217" s="39"/>
      <c r="AI217" s="35"/>
      <c r="AK217" s="60"/>
      <c r="AL217" s="45"/>
      <c r="AM217" s="19"/>
      <c r="AN217" s="37"/>
      <c r="AO217" s="38"/>
      <c r="AP217" s="39"/>
      <c r="AQ217" s="43"/>
      <c r="AR217" s="39"/>
      <c r="AS217" s="43"/>
      <c r="AT217" s="39"/>
      <c r="AU217" s="43"/>
      <c r="AV217" s="43"/>
      <c r="AW217" s="38"/>
      <c r="AX217" s="39"/>
      <c r="AY217" s="43"/>
      <c r="AZ217" s="39"/>
      <c r="BA217" s="35"/>
    </row>
    <row r="218" spans="1:55" ht="9" customHeight="1" x14ac:dyDescent="0.2">
      <c r="A218" s="19"/>
      <c r="B218" s="19"/>
      <c r="C218" s="19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19"/>
      <c r="T218" s="19"/>
      <c r="U218" s="19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19"/>
      <c r="AK218" s="19"/>
      <c r="AL218" s="19"/>
      <c r="AM218" s="19"/>
      <c r="AN218" s="19"/>
      <c r="AO218" s="35"/>
      <c r="AP218" s="35"/>
      <c r="AQ218" s="35"/>
      <c r="AR218" s="35"/>
      <c r="AS218" s="47"/>
      <c r="AT218" s="48"/>
      <c r="AU218" s="48"/>
      <c r="AV218" s="48"/>
      <c r="AW218" s="48"/>
      <c r="AX218" s="48"/>
      <c r="AY218" s="48"/>
      <c r="AZ218" s="48"/>
      <c r="BA218" s="48"/>
      <c r="BB218" s="25"/>
      <c r="BC218" s="25"/>
    </row>
    <row r="219" spans="1:55" ht="6" customHeight="1" x14ac:dyDescent="0.2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19"/>
    </row>
    <row r="220" spans="1:55" ht="8.25" customHeight="1" x14ac:dyDescent="0.2"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</row>
    <row r="221" spans="1:55" ht="12.75" customHeight="1" x14ac:dyDescent="0.2">
      <c r="A221" s="138" t="s">
        <v>40</v>
      </c>
      <c r="B221" s="139"/>
      <c r="C221" s="20"/>
      <c r="D221" s="126" t="s">
        <v>0</v>
      </c>
      <c r="E221" s="127"/>
      <c r="F221" s="127"/>
      <c r="G221" s="127"/>
      <c r="H221" s="127"/>
      <c r="I221" s="127"/>
      <c r="J221" s="127"/>
      <c r="K221" s="127"/>
      <c r="L221" s="127"/>
      <c r="M221" s="163"/>
      <c r="N221" s="142">
        <v>0.12</v>
      </c>
      <c r="O221" s="142"/>
      <c r="P221" s="142"/>
      <c r="Q221" s="143"/>
      <c r="R221" s="21"/>
      <c r="S221" s="138" t="s">
        <v>56</v>
      </c>
      <c r="T221" s="139"/>
      <c r="U221" s="20"/>
      <c r="V221" s="126" t="s">
        <v>0</v>
      </c>
      <c r="W221" s="127"/>
      <c r="X221" s="127"/>
      <c r="Y221" s="127"/>
      <c r="Z221" s="127"/>
      <c r="AA221" s="127"/>
      <c r="AB221" s="127"/>
      <c r="AC221" s="127"/>
      <c r="AD221" s="127"/>
      <c r="AE221" s="163"/>
      <c r="AF221" s="142">
        <v>0.15</v>
      </c>
      <c r="AG221" s="142"/>
      <c r="AH221" s="142"/>
      <c r="AI221" s="143"/>
      <c r="AK221" s="138" t="s">
        <v>55</v>
      </c>
      <c r="AL221" s="139"/>
      <c r="AM221" s="20"/>
      <c r="AN221" s="126" t="s">
        <v>0</v>
      </c>
      <c r="AO221" s="127"/>
      <c r="AP221" s="127"/>
      <c r="AQ221" s="127"/>
      <c r="AR221" s="127"/>
      <c r="AS221" s="127"/>
      <c r="AT221" s="127"/>
      <c r="AU221" s="127"/>
      <c r="AV221" s="127"/>
      <c r="AW221" s="163"/>
      <c r="AX221" s="142">
        <v>0.18</v>
      </c>
      <c r="AY221" s="142"/>
      <c r="AZ221" s="142"/>
      <c r="BA221" s="143"/>
    </row>
    <row r="222" spans="1:55" ht="12.75" customHeight="1" x14ac:dyDescent="0.2">
      <c r="A222" s="140"/>
      <c r="B222" s="141"/>
      <c r="C222" s="20"/>
      <c r="D222" s="126" t="s">
        <v>11</v>
      </c>
      <c r="E222" s="127"/>
      <c r="F222" s="127"/>
      <c r="G222" s="127"/>
      <c r="H222" s="127"/>
      <c r="I222" s="127"/>
      <c r="J222" s="127"/>
      <c r="K222" s="127"/>
      <c r="L222" s="127"/>
      <c r="M222" s="163"/>
      <c r="N222" s="144">
        <v>0.12</v>
      </c>
      <c r="O222" s="144"/>
      <c r="P222" s="144"/>
      <c r="Q222" s="145"/>
      <c r="R222" s="21"/>
      <c r="S222" s="140"/>
      <c r="T222" s="141"/>
      <c r="U222" s="20"/>
      <c r="V222" s="126" t="s">
        <v>11</v>
      </c>
      <c r="W222" s="127"/>
      <c r="X222" s="127"/>
      <c r="Y222" s="127"/>
      <c r="Z222" s="127"/>
      <c r="AA222" s="127"/>
      <c r="AB222" s="127"/>
      <c r="AC222" s="127"/>
      <c r="AD222" s="127"/>
      <c r="AE222" s="163"/>
      <c r="AF222" s="144">
        <v>0.15</v>
      </c>
      <c r="AG222" s="144"/>
      <c r="AH222" s="144"/>
      <c r="AI222" s="145"/>
      <c r="AK222" s="140"/>
      <c r="AL222" s="141"/>
      <c r="AM222" s="20"/>
      <c r="AN222" s="126" t="s">
        <v>11</v>
      </c>
      <c r="AO222" s="127"/>
      <c r="AP222" s="127"/>
      <c r="AQ222" s="127"/>
      <c r="AR222" s="127"/>
      <c r="AS222" s="127"/>
      <c r="AT222" s="127"/>
      <c r="AU222" s="127"/>
      <c r="AV222" s="127"/>
      <c r="AW222" s="163"/>
      <c r="AX222" s="144">
        <v>0.18</v>
      </c>
      <c r="AY222" s="144"/>
      <c r="AZ222" s="144"/>
      <c r="BA222" s="145"/>
    </row>
    <row r="223" spans="1:55" s="27" customFormat="1" ht="12.75" customHeight="1" x14ac:dyDescent="0.2">
      <c r="A223" s="131"/>
      <c r="B223" s="132"/>
      <c r="C223" s="20"/>
      <c r="D223" s="126" t="s">
        <v>1</v>
      </c>
      <c r="E223" s="127"/>
      <c r="F223" s="127"/>
      <c r="G223" s="127"/>
      <c r="H223" s="127"/>
      <c r="I223" s="127"/>
      <c r="J223" s="127"/>
      <c r="K223" s="127"/>
      <c r="L223" s="135">
        <v>1.07</v>
      </c>
      <c r="M223" s="136"/>
      <c r="N223" s="137"/>
      <c r="O223" s="124" t="s">
        <v>38</v>
      </c>
      <c r="P223" s="124"/>
      <c r="Q223" s="125"/>
      <c r="R223" s="21"/>
      <c r="S223" s="131" t="s">
        <v>57</v>
      </c>
      <c r="T223" s="132"/>
      <c r="U223" s="20"/>
      <c r="V223" s="126" t="s">
        <v>1</v>
      </c>
      <c r="W223" s="127"/>
      <c r="X223" s="127"/>
      <c r="Y223" s="127"/>
      <c r="Z223" s="127"/>
      <c r="AA223" s="127"/>
      <c r="AB223" s="127"/>
      <c r="AC223" s="127"/>
      <c r="AD223" s="135">
        <v>1.26</v>
      </c>
      <c r="AE223" s="136"/>
      <c r="AF223" s="137"/>
      <c r="AG223" s="124" t="s">
        <v>38</v>
      </c>
      <c r="AH223" s="124"/>
      <c r="AI223" s="125"/>
      <c r="AJ223" s="17"/>
      <c r="AK223" s="131"/>
      <c r="AL223" s="132"/>
      <c r="AM223" s="20"/>
      <c r="AN223" s="126" t="s">
        <v>1</v>
      </c>
      <c r="AO223" s="127"/>
      <c r="AP223" s="127"/>
      <c r="AQ223" s="127"/>
      <c r="AR223" s="127"/>
      <c r="AS223" s="127"/>
      <c r="AT223" s="127"/>
      <c r="AU223" s="127"/>
      <c r="AV223" s="128">
        <v>46.2</v>
      </c>
      <c r="AW223" s="129"/>
      <c r="AX223" s="130"/>
      <c r="AY223" s="124" t="s">
        <v>45</v>
      </c>
      <c r="AZ223" s="124"/>
      <c r="BA223" s="125"/>
    </row>
    <row r="224" spans="1:55" s="27" customFormat="1" ht="12.75" customHeight="1" x14ac:dyDescent="0.2">
      <c r="A224" s="133"/>
      <c r="B224" s="134"/>
      <c r="C224" s="20"/>
      <c r="D224" s="126" t="s">
        <v>2</v>
      </c>
      <c r="E224" s="127"/>
      <c r="F224" s="127"/>
      <c r="G224" s="127"/>
      <c r="H224" s="127"/>
      <c r="I224" s="127"/>
      <c r="J224" s="127"/>
      <c r="K224" s="127"/>
      <c r="L224" s="151">
        <f>IF(ROUNDDOWN(L223*MIN(N221,N222)/3,3)=0,ROUNDDOWN(L223*MAX(N221,N222)/3,3),ROUNDDOWN(L223*MIN(N221,N222)/3,3))</f>
        <v>4.2000000000000003E-2</v>
      </c>
      <c r="M224" s="152"/>
      <c r="N224" s="153"/>
      <c r="O224" s="122" t="str">
        <f>$O$223</f>
        <v>mmol/l</v>
      </c>
      <c r="P224" s="122"/>
      <c r="Q224" s="123"/>
      <c r="R224" s="21"/>
      <c r="S224" s="133"/>
      <c r="T224" s="134"/>
      <c r="U224" s="20"/>
      <c r="V224" s="126" t="s">
        <v>2</v>
      </c>
      <c r="W224" s="127"/>
      <c r="X224" s="127"/>
      <c r="Y224" s="127"/>
      <c r="Z224" s="127"/>
      <c r="AA224" s="127"/>
      <c r="AB224" s="127"/>
      <c r="AC224" s="127"/>
      <c r="AD224" s="151">
        <f>ROUNDDOWN(AD223*IF(MIN(AF221,AF222)=0,MAX(AF221,AF222),MIN(AF221,AF222))/3,3)</f>
        <v>6.3E-2</v>
      </c>
      <c r="AE224" s="152"/>
      <c r="AF224" s="153"/>
      <c r="AG224" s="122" t="str">
        <f>$AG$223</f>
        <v>mmol/l</v>
      </c>
      <c r="AH224" s="122"/>
      <c r="AI224" s="123"/>
      <c r="AJ224" s="17"/>
      <c r="AK224" s="133"/>
      <c r="AL224" s="134"/>
      <c r="AM224" s="20"/>
      <c r="AN224" s="126" t="s">
        <v>2</v>
      </c>
      <c r="AO224" s="127"/>
      <c r="AP224" s="127"/>
      <c r="AQ224" s="127"/>
      <c r="AR224" s="127"/>
      <c r="AS224" s="127"/>
      <c r="AT224" s="127"/>
      <c r="AU224" s="127"/>
      <c r="AV224" s="171">
        <f>ROUNDDOWN(AV223*IF(MIN(AX221,AX222)=0,MAX(AX221,AX222),MIN(AX221,AX222))/3,3)</f>
        <v>2.7719999999999998</v>
      </c>
      <c r="AW224" s="172"/>
      <c r="AX224" s="173"/>
      <c r="AY224" s="122" t="str">
        <f>$AY$223</f>
        <v>umol/l</v>
      </c>
      <c r="AZ224" s="122"/>
      <c r="BA224" s="123"/>
    </row>
    <row r="225" spans="1:53" x14ac:dyDescent="0.2">
      <c r="A225" s="24"/>
      <c r="B225" s="23"/>
      <c r="C225" s="20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5"/>
      <c r="S225" s="24"/>
      <c r="T225" s="23"/>
      <c r="U225" s="20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K225" s="24"/>
      <c r="AL225" s="23"/>
      <c r="AM225" s="20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</row>
    <row r="226" spans="1:53" x14ac:dyDescent="0.2">
      <c r="A226" s="109" t="s">
        <v>3</v>
      </c>
      <c r="B226" s="64" t="str">
        <f>$O$223</f>
        <v>mmol/l</v>
      </c>
      <c r="C226" s="26"/>
      <c r="D226" s="116" t="s">
        <v>4</v>
      </c>
      <c r="E226" s="119"/>
      <c r="F226" s="116" t="s">
        <v>5</v>
      </c>
      <c r="G226" s="119"/>
      <c r="H226" s="116" t="s">
        <v>6</v>
      </c>
      <c r="I226" s="119"/>
      <c r="J226" s="120" t="s">
        <v>7</v>
      </c>
      <c r="K226" s="119"/>
      <c r="L226" s="120" t="s">
        <v>8</v>
      </c>
      <c r="M226" s="117"/>
      <c r="N226" s="116" t="s">
        <v>9</v>
      </c>
      <c r="O226" s="117"/>
      <c r="P226" s="118" t="s">
        <v>10</v>
      </c>
      <c r="Q226" s="117"/>
      <c r="R226" s="26"/>
      <c r="S226" s="109" t="s">
        <v>3</v>
      </c>
      <c r="T226" s="64" t="str">
        <f>$AG$223</f>
        <v>mmol/l</v>
      </c>
      <c r="U226" s="26"/>
      <c r="V226" s="116" t="s">
        <v>4</v>
      </c>
      <c r="W226" s="119"/>
      <c r="X226" s="116" t="s">
        <v>5</v>
      </c>
      <c r="Y226" s="119"/>
      <c r="Z226" s="116" t="s">
        <v>6</v>
      </c>
      <c r="AA226" s="119"/>
      <c r="AB226" s="120" t="s">
        <v>7</v>
      </c>
      <c r="AC226" s="119"/>
      <c r="AD226" s="120" t="s">
        <v>8</v>
      </c>
      <c r="AE226" s="117"/>
      <c r="AF226" s="116" t="s">
        <v>9</v>
      </c>
      <c r="AG226" s="117"/>
      <c r="AH226" s="118" t="s">
        <v>10</v>
      </c>
      <c r="AI226" s="117"/>
      <c r="AJ226" s="65"/>
      <c r="AK226" s="109" t="s">
        <v>3</v>
      </c>
      <c r="AL226" s="64" t="str">
        <f>$AY$223</f>
        <v>umol/l</v>
      </c>
      <c r="AM226" s="26"/>
      <c r="AN226" s="116" t="s">
        <v>4</v>
      </c>
      <c r="AO226" s="119"/>
      <c r="AP226" s="116" t="s">
        <v>5</v>
      </c>
      <c r="AQ226" s="119"/>
      <c r="AR226" s="116" t="s">
        <v>6</v>
      </c>
      <c r="AS226" s="119"/>
      <c r="AT226" s="120" t="s">
        <v>7</v>
      </c>
      <c r="AU226" s="119"/>
      <c r="AV226" s="120" t="s">
        <v>8</v>
      </c>
      <c r="AW226" s="117"/>
      <c r="AX226" s="116" t="s">
        <v>9</v>
      </c>
      <c r="AY226" s="117"/>
      <c r="AZ226" s="118" t="s">
        <v>10</v>
      </c>
      <c r="BA226" s="117"/>
    </row>
    <row r="227" spans="1:53" x14ac:dyDescent="0.2">
      <c r="A227" s="63" t="s">
        <v>14</v>
      </c>
      <c r="B227" s="108" t="s">
        <v>61</v>
      </c>
      <c r="C227" s="26"/>
      <c r="D227" s="112">
        <f>ROUNDUP(L223-3*L223*IF(MIN(N221,N222)=0,MAX(N221,N222),MIN(N221,N222))/3,2)</f>
        <v>0.95</v>
      </c>
      <c r="E227" s="111"/>
      <c r="F227" s="110">
        <f>ROUNDUP(L223-2*L223*IF(MIN(N221,N222)=0,MAX(N221,N222),MIN(N221,N222))/3,2)</f>
        <v>0.99</v>
      </c>
      <c r="G227" s="111"/>
      <c r="H227" s="110">
        <f>ROUNDUP(L223-1*L223*IF(MIN(N221,N222)=0,MAX(N221,N222),MIN(N221,N222))/3,2)</f>
        <v>1.03</v>
      </c>
      <c r="I227" s="111"/>
      <c r="J227" s="112">
        <f>L223</f>
        <v>1.07</v>
      </c>
      <c r="K227" s="111"/>
      <c r="L227" s="110">
        <f>ROUNDDOWN(L223+1*L223*IF(MIN(N221,N222)=0,MAX(N221,N222),MIN(N221,N222))/3,2)</f>
        <v>1.1100000000000001</v>
      </c>
      <c r="M227" s="111"/>
      <c r="N227" s="110">
        <f>ROUNDDOWN(L223+2*L223*IF(MIN(N221,N222)=0,MAX(N221,N222),MIN(N221,N222))/3,2)</f>
        <v>1.1499999999999999</v>
      </c>
      <c r="O227" s="111"/>
      <c r="P227" s="110">
        <f>ROUNDDOWN(L223+3*L223*IF(MIN(N221,N222)=0,MAX(N221,N222),MIN(N221,N222))/3,2)</f>
        <v>1.19</v>
      </c>
      <c r="Q227" s="111"/>
      <c r="R227" s="66"/>
      <c r="S227" s="63" t="s">
        <v>14</v>
      </c>
      <c r="T227" s="108" t="s">
        <v>61</v>
      </c>
      <c r="U227" s="26"/>
      <c r="V227" s="112">
        <f>ROUNDUP(AD223-3*AD223*IF(MIN(AF221,AF222)=0,MAX(AF221,AF222),MIN(AF221,AF222))/3,2)</f>
        <v>1.08</v>
      </c>
      <c r="W227" s="111"/>
      <c r="X227" s="110">
        <f>ROUNDUP(AD223-2*AD223*IF(MIN(AF221,AF222)=0,MAX(AF221,AF222),MIN(AF221,AF222))/3,2)</f>
        <v>1.1399999999999999</v>
      </c>
      <c r="Y227" s="111"/>
      <c r="Z227" s="110">
        <f>ROUNDUP(AD223-1*AD223*IF(MIN(AF221,AF222)=0,MAX(AF221,AF222),MIN(AF221,AF222))/3,2)</f>
        <v>1.2</v>
      </c>
      <c r="AA227" s="111"/>
      <c r="AB227" s="112">
        <f>AD223</f>
        <v>1.26</v>
      </c>
      <c r="AC227" s="111"/>
      <c r="AD227" s="110">
        <f>ROUNDDOWN(AD223+1*AD223*IF(MIN(AF221,AF222)=0,MAX(AF221,AF222),MIN(AF221,AF222))/3,2)</f>
        <v>1.32</v>
      </c>
      <c r="AE227" s="111"/>
      <c r="AF227" s="110">
        <f>ROUNDDOWN(AD223+2*AD223*IF(MIN(AF221,AF222)=0,MAX(AF221,AF222),MIN(AF221,AF222))/3,2)</f>
        <v>1.38</v>
      </c>
      <c r="AG227" s="111"/>
      <c r="AH227" s="110">
        <f>ROUNDDOWN(AD223+3*AD223*IF(MIN(AF221,AF222)=0,MAX(AF221,AF222),MIN(AF221,AF222))/3,2)</f>
        <v>1.44</v>
      </c>
      <c r="AI227" s="111"/>
      <c r="AJ227" s="65"/>
      <c r="AK227" s="63" t="s">
        <v>14</v>
      </c>
      <c r="AL227" s="108" t="s">
        <v>61</v>
      </c>
      <c r="AM227" s="26"/>
      <c r="AN227" s="113">
        <f>ROUNDUP(AV223-3*AV223*IF(MIN(AX221,AX222)=0,MAX(AX221,AX222),MIN(AX221,AX222))/3,2)</f>
        <v>37.89</v>
      </c>
      <c r="AO227" s="114"/>
      <c r="AP227" s="115">
        <f>ROUNDUP(AV223-2*AV223*IF(MIN(AX221,AX222)=0,MAX(AX221,AX222),MIN(AX221,AX222))/3,2)</f>
        <v>40.659999999999997</v>
      </c>
      <c r="AQ227" s="114"/>
      <c r="AR227" s="115">
        <f>ROUNDUP(AV223-1*AV223*IF(MIN(AX221,AX222)=0,MAX(AX221,AX222),MIN(AX221,AX222))/3,2)</f>
        <v>43.43</v>
      </c>
      <c r="AS227" s="114"/>
      <c r="AT227" s="113">
        <f>AV223</f>
        <v>46.2</v>
      </c>
      <c r="AU227" s="114"/>
      <c r="AV227" s="115">
        <f>ROUNDDOWN(AV223+1*AV223*IF(MIN(AX221,AX222)=0,MAX(AX221,AX222),MIN(AX221,AX222))/3,2)</f>
        <v>48.97</v>
      </c>
      <c r="AW227" s="114"/>
      <c r="AX227" s="115">
        <f>ROUNDDOWN(AV223+2*AV223*IF(MIN(AX221,AX222)=0,MAX(AX221,AX222),MIN(AX221,AX222))/3,2)</f>
        <v>51.74</v>
      </c>
      <c r="AY227" s="114"/>
      <c r="AZ227" s="115">
        <f>ROUNDDOWN(AV223+3*AV223*IF(MIN(AX221,AX222)=0,MAX(AX221,AX222),MIN(AX221,AX222))/3,2)</f>
        <v>54.51</v>
      </c>
      <c r="BA227" s="114"/>
    </row>
    <row r="228" spans="1:53" x14ac:dyDescent="0.2">
      <c r="A228" s="29"/>
      <c r="B228" s="30"/>
      <c r="C228" s="19"/>
      <c r="D228" s="31"/>
      <c r="E228" s="32"/>
      <c r="F228" s="33"/>
      <c r="G228" s="32"/>
      <c r="H228" s="33"/>
      <c r="I228" s="32"/>
      <c r="J228" s="33"/>
      <c r="K228" s="32"/>
      <c r="L228" s="33"/>
      <c r="M228" s="32"/>
      <c r="N228" s="33"/>
      <c r="O228" s="32"/>
      <c r="P228" s="33"/>
      <c r="Q228" s="34"/>
      <c r="R228" s="35"/>
      <c r="S228" s="29"/>
      <c r="T228" s="30"/>
      <c r="U228" s="19"/>
      <c r="V228" s="31"/>
      <c r="W228" s="32"/>
      <c r="X228" s="33"/>
      <c r="Y228" s="32"/>
      <c r="Z228" s="33"/>
      <c r="AA228" s="32"/>
      <c r="AB228" s="33"/>
      <c r="AC228" s="32"/>
      <c r="AD228" s="33"/>
      <c r="AE228" s="32"/>
      <c r="AF228" s="33"/>
      <c r="AG228" s="32"/>
      <c r="AH228" s="33"/>
      <c r="AI228" s="34"/>
      <c r="AJ228" s="19"/>
      <c r="AK228" s="29"/>
      <c r="AL228" s="30"/>
      <c r="AM228" s="19"/>
      <c r="AN228" s="31"/>
      <c r="AO228" s="32"/>
      <c r="AP228" s="33"/>
      <c r="AQ228" s="32"/>
      <c r="AR228" s="33"/>
      <c r="AS228" s="32"/>
      <c r="AT228" s="33"/>
      <c r="AU228" s="32"/>
      <c r="AV228" s="33"/>
      <c r="AW228" s="32"/>
      <c r="AX228" s="33"/>
      <c r="AY228" s="32"/>
      <c r="AZ228" s="33"/>
      <c r="BA228" s="34"/>
    </row>
    <row r="229" spans="1:53" ht="20.100000000000001" customHeight="1" x14ac:dyDescent="0.2">
      <c r="A229" s="59"/>
      <c r="B229" s="45"/>
      <c r="C229" s="19"/>
      <c r="D229" s="37"/>
      <c r="E229" s="38"/>
      <c r="F229" s="39"/>
      <c r="G229" s="35"/>
      <c r="H229" s="37"/>
      <c r="I229" s="35"/>
      <c r="J229" s="37"/>
      <c r="K229" s="35"/>
      <c r="L229" s="35"/>
      <c r="M229" s="40"/>
      <c r="N229" s="37"/>
      <c r="O229" s="35"/>
      <c r="P229" s="37"/>
      <c r="Q229" s="40"/>
      <c r="R229" s="35"/>
      <c r="S229" s="59"/>
      <c r="T229" s="45"/>
      <c r="U229" s="19"/>
      <c r="V229" s="37"/>
      <c r="W229" s="38"/>
      <c r="X229" s="39"/>
      <c r="Y229" s="35"/>
      <c r="Z229" s="37"/>
      <c r="AA229" s="35"/>
      <c r="AB229" s="37"/>
      <c r="AC229" s="35"/>
      <c r="AD229" s="35"/>
      <c r="AE229" s="40"/>
      <c r="AF229" s="37"/>
      <c r="AG229" s="35"/>
      <c r="AH229" s="37"/>
      <c r="AI229" s="40"/>
      <c r="AK229" s="59"/>
      <c r="AL229" s="45"/>
      <c r="AM229" s="19"/>
      <c r="AN229" s="37"/>
      <c r="AO229" s="38"/>
      <c r="AP229" s="39"/>
      <c r="AQ229" s="35"/>
      <c r="AR229" s="37"/>
      <c r="AS229" s="35"/>
      <c r="AT229" s="37"/>
      <c r="AU229" s="35"/>
      <c r="AV229" s="35"/>
      <c r="AW229" s="40"/>
      <c r="AX229" s="37"/>
      <c r="AY229" s="35"/>
      <c r="AZ229" s="37"/>
      <c r="BA229" s="40"/>
    </row>
    <row r="230" spans="1:53" ht="20.100000000000001" customHeight="1" x14ac:dyDescent="0.2">
      <c r="A230" s="60"/>
      <c r="B230" s="46"/>
      <c r="C230" s="19"/>
      <c r="D230" s="37"/>
      <c r="E230" s="40"/>
      <c r="F230" s="37"/>
      <c r="G230" s="36"/>
      <c r="H230" s="41"/>
      <c r="I230" s="36"/>
      <c r="J230" s="41"/>
      <c r="K230" s="36"/>
      <c r="L230" s="36"/>
      <c r="M230" s="42"/>
      <c r="N230" s="41"/>
      <c r="O230" s="36"/>
      <c r="P230" s="41"/>
      <c r="Q230" s="35"/>
      <c r="R230" s="35"/>
      <c r="S230" s="60"/>
      <c r="T230" s="46"/>
      <c r="U230" s="19"/>
      <c r="V230" s="37"/>
      <c r="W230" s="40"/>
      <c r="X230" s="37"/>
      <c r="Y230" s="36"/>
      <c r="Z230" s="41"/>
      <c r="AA230" s="36"/>
      <c r="AB230" s="41"/>
      <c r="AC230" s="36"/>
      <c r="AD230" s="36"/>
      <c r="AE230" s="42"/>
      <c r="AF230" s="41"/>
      <c r="AG230" s="36"/>
      <c r="AH230" s="41"/>
      <c r="AI230" s="35"/>
      <c r="AK230" s="60"/>
      <c r="AL230" s="46"/>
      <c r="AM230" s="19"/>
      <c r="AN230" s="37"/>
      <c r="AO230" s="40"/>
      <c r="AP230" s="37"/>
      <c r="AQ230" s="36"/>
      <c r="AR230" s="41"/>
      <c r="AS230" s="36"/>
      <c r="AT230" s="41"/>
      <c r="AU230" s="36"/>
      <c r="AV230" s="36"/>
      <c r="AW230" s="42"/>
      <c r="AX230" s="41"/>
      <c r="AY230" s="36"/>
      <c r="AZ230" s="41"/>
      <c r="BA230" s="35"/>
    </row>
    <row r="231" spans="1:53" ht="20.100000000000001" customHeight="1" x14ac:dyDescent="0.2">
      <c r="A231" s="60"/>
      <c r="B231" s="45"/>
      <c r="C231" s="19"/>
      <c r="D231" s="37"/>
      <c r="E231" s="38"/>
      <c r="F231" s="39"/>
      <c r="G231" s="43"/>
      <c r="H231" s="39"/>
      <c r="I231" s="43"/>
      <c r="J231" s="39"/>
      <c r="K231" s="43"/>
      <c r="L231" s="43"/>
      <c r="M231" s="38"/>
      <c r="N231" s="39"/>
      <c r="O231" s="43"/>
      <c r="P231" s="39"/>
      <c r="Q231" s="35"/>
      <c r="R231" s="35"/>
      <c r="S231" s="60"/>
      <c r="T231" s="45"/>
      <c r="U231" s="19"/>
      <c r="V231" s="37"/>
      <c r="W231" s="38"/>
      <c r="X231" s="39"/>
      <c r="Y231" s="43"/>
      <c r="Z231" s="39"/>
      <c r="AA231" s="43"/>
      <c r="AB231" s="39"/>
      <c r="AC231" s="43"/>
      <c r="AD231" s="43"/>
      <c r="AE231" s="38"/>
      <c r="AF231" s="39"/>
      <c r="AG231" s="43"/>
      <c r="AH231" s="39"/>
      <c r="AI231" s="35"/>
      <c r="AK231" s="60"/>
      <c r="AL231" s="45"/>
      <c r="AM231" s="19"/>
      <c r="AN231" s="37"/>
      <c r="AO231" s="38"/>
      <c r="AP231" s="39"/>
      <c r="AQ231" s="43"/>
      <c r="AR231" s="39"/>
      <c r="AS231" s="43"/>
      <c r="AT231" s="39"/>
      <c r="AU231" s="43"/>
      <c r="AV231" s="43"/>
      <c r="AW231" s="38"/>
      <c r="AX231" s="39"/>
      <c r="AY231" s="43"/>
      <c r="AZ231" s="39"/>
      <c r="BA231" s="35"/>
    </row>
    <row r="232" spans="1:53" ht="20.100000000000001" customHeight="1" x14ac:dyDescent="0.2">
      <c r="A232" s="60"/>
      <c r="B232" s="46"/>
      <c r="C232" s="19"/>
      <c r="D232" s="37"/>
      <c r="E232" s="40"/>
      <c r="F232" s="37"/>
      <c r="G232" s="35"/>
      <c r="H232" s="37"/>
      <c r="I232" s="35"/>
      <c r="J232" s="37"/>
      <c r="K232" s="35"/>
      <c r="L232" s="35"/>
      <c r="M232" s="40"/>
      <c r="N232" s="37"/>
      <c r="O232" s="35"/>
      <c r="P232" s="37"/>
      <c r="Q232" s="35"/>
      <c r="R232" s="35"/>
      <c r="S232" s="60"/>
      <c r="T232" s="46"/>
      <c r="U232" s="19"/>
      <c r="V232" s="37"/>
      <c r="W232" s="40"/>
      <c r="X232" s="37"/>
      <c r="Y232" s="35"/>
      <c r="Z232" s="37"/>
      <c r="AA232" s="35"/>
      <c r="AB232" s="37"/>
      <c r="AC232" s="35"/>
      <c r="AD232" s="35"/>
      <c r="AE232" s="40"/>
      <c r="AF232" s="37"/>
      <c r="AG232" s="35"/>
      <c r="AH232" s="37"/>
      <c r="AI232" s="35"/>
      <c r="AK232" s="60"/>
      <c r="AL232" s="46"/>
      <c r="AM232" s="19"/>
      <c r="AN232" s="37"/>
      <c r="AO232" s="40"/>
      <c r="AP232" s="37"/>
      <c r="AQ232" s="35"/>
      <c r="AR232" s="37"/>
      <c r="AS232" s="35"/>
      <c r="AT232" s="37"/>
      <c r="AU232" s="35"/>
      <c r="AV232" s="35"/>
      <c r="AW232" s="40"/>
      <c r="AX232" s="37"/>
      <c r="AY232" s="35"/>
      <c r="AZ232" s="37"/>
      <c r="BA232" s="35"/>
    </row>
    <row r="233" spans="1:53" ht="20.100000000000001" customHeight="1" x14ac:dyDescent="0.2">
      <c r="A233" s="60"/>
      <c r="B233" s="45"/>
      <c r="C233" s="19"/>
      <c r="D233" s="37"/>
      <c r="E233" s="38"/>
      <c r="F233" s="39"/>
      <c r="G233" s="43"/>
      <c r="H233" s="39"/>
      <c r="I233" s="43"/>
      <c r="J233" s="39"/>
      <c r="K233" s="43"/>
      <c r="L233" s="43"/>
      <c r="M233" s="38"/>
      <c r="N233" s="39"/>
      <c r="O233" s="43"/>
      <c r="P233" s="39"/>
      <c r="Q233" s="35"/>
      <c r="R233" s="35"/>
      <c r="S233" s="60"/>
      <c r="T233" s="45"/>
      <c r="U233" s="19"/>
      <c r="V233" s="37"/>
      <c r="W233" s="38"/>
      <c r="X233" s="39"/>
      <c r="Y233" s="43"/>
      <c r="Z233" s="39"/>
      <c r="AA233" s="43"/>
      <c r="AB233" s="39"/>
      <c r="AC233" s="43"/>
      <c r="AD233" s="43"/>
      <c r="AE233" s="38"/>
      <c r="AF233" s="39"/>
      <c r="AG233" s="43"/>
      <c r="AH233" s="39"/>
      <c r="AI233" s="35"/>
      <c r="AK233" s="60"/>
      <c r="AL233" s="45"/>
      <c r="AM233" s="19"/>
      <c r="AN233" s="37"/>
      <c r="AO233" s="38"/>
      <c r="AP233" s="39"/>
      <c r="AQ233" s="43"/>
      <c r="AR233" s="39"/>
      <c r="AS233" s="43"/>
      <c r="AT233" s="39"/>
      <c r="AU233" s="43"/>
      <c r="AV233" s="43"/>
      <c r="AW233" s="38"/>
      <c r="AX233" s="39"/>
      <c r="AY233" s="43"/>
      <c r="AZ233" s="39"/>
      <c r="BA233" s="35"/>
    </row>
    <row r="234" spans="1:53" ht="20.100000000000001" customHeight="1" x14ac:dyDescent="0.2">
      <c r="A234" s="60"/>
      <c r="B234" s="46"/>
      <c r="C234" s="19"/>
      <c r="D234" s="37"/>
      <c r="E234" s="40"/>
      <c r="F234" s="37"/>
      <c r="G234" s="35"/>
      <c r="H234" s="37"/>
      <c r="I234" s="35"/>
      <c r="J234" s="37"/>
      <c r="K234" s="35"/>
      <c r="L234" s="35"/>
      <c r="M234" s="40"/>
      <c r="N234" s="37"/>
      <c r="O234" s="35"/>
      <c r="P234" s="37"/>
      <c r="Q234" s="35"/>
      <c r="R234" s="35"/>
      <c r="S234" s="60"/>
      <c r="T234" s="46"/>
      <c r="U234" s="19"/>
      <c r="V234" s="37"/>
      <c r="W234" s="40"/>
      <c r="X234" s="37"/>
      <c r="Y234" s="35"/>
      <c r="Z234" s="37"/>
      <c r="AA234" s="35"/>
      <c r="AB234" s="37"/>
      <c r="AC234" s="35"/>
      <c r="AD234" s="35"/>
      <c r="AE234" s="40"/>
      <c r="AF234" s="37"/>
      <c r="AG234" s="35"/>
      <c r="AH234" s="37"/>
      <c r="AI234" s="35"/>
      <c r="AK234" s="60"/>
      <c r="AL234" s="46"/>
      <c r="AM234" s="19"/>
      <c r="AN234" s="37"/>
      <c r="AO234" s="40"/>
      <c r="AP234" s="37"/>
      <c r="AQ234" s="35"/>
      <c r="AR234" s="37"/>
      <c r="AS234" s="35"/>
      <c r="AT234" s="37"/>
      <c r="AU234" s="35"/>
      <c r="AV234" s="35"/>
      <c r="AW234" s="40"/>
      <c r="AX234" s="37"/>
      <c r="AY234" s="35"/>
      <c r="AZ234" s="37"/>
      <c r="BA234" s="35"/>
    </row>
    <row r="235" spans="1:53" ht="20.100000000000001" customHeight="1" x14ac:dyDescent="0.2">
      <c r="A235" s="60"/>
      <c r="B235" s="45"/>
      <c r="C235" s="19"/>
      <c r="D235" s="37"/>
      <c r="E235" s="38"/>
      <c r="F235" s="39"/>
      <c r="G235" s="43"/>
      <c r="H235" s="39"/>
      <c r="I235" s="43"/>
      <c r="J235" s="39"/>
      <c r="K235" s="43"/>
      <c r="L235" s="43"/>
      <c r="M235" s="38"/>
      <c r="N235" s="39"/>
      <c r="O235" s="43"/>
      <c r="P235" s="39"/>
      <c r="Q235" s="35"/>
      <c r="R235" s="35"/>
      <c r="S235" s="60"/>
      <c r="T235" s="45"/>
      <c r="U235" s="19"/>
      <c r="V235" s="37"/>
      <c r="W235" s="38"/>
      <c r="X235" s="39"/>
      <c r="Y235" s="43"/>
      <c r="Z235" s="39"/>
      <c r="AA235" s="43"/>
      <c r="AB235" s="39"/>
      <c r="AC235" s="43"/>
      <c r="AD235" s="43"/>
      <c r="AE235" s="38"/>
      <c r="AF235" s="39"/>
      <c r="AG235" s="43"/>
      <c r="AH235" s="39"/>
      <c r="AI235" s="35"/>
      <c r="AK235" s="60"/>
      <c r="AL235" s="45"/>
      <c r="AM235" s="19"/>
      <c r="AN235" s="37"/>
      <c r="AO235" s="38"/>
      <c r="AP235" s="39"/>
      <c r="AQ235" s="43"/>
      <c r="AR235" s="39"/>
      <c r="AS235" s="43"/>
      <c r="AT235" s="39"/>
      <c r="AU235" s="43"/>
      <c r="AV235" s="43"/>
      <c r="AW235" s="38"/>
      <c r="AX235" s="39"/>
      <c r="AY235" s="43"/>
      <c r="AZ235" s="39"/>
      <c r="BA235" s="35"/>
    </row>
    <row r="236" spans="1:53" ht="20.100000000000001" customHeight="1" x14ac:dyDescent="0.2">
      <c r="A236" s="60"/>
      <c r="B236" s="46"/>
      <c r="C236" s="19"/>
      <c r="D236" s="37"/>
      <c r="E236" s="40"/>
      <c r="F236" s="37"/>
      <c r="G236" s="35"/>
      <c r="H236" s="37"/>
      <c r="I236" s="35"/>
      <c r="J236" s="37"/>
      <c r="K236" s="35"/>
      <c r="L236" s="35"/>
      <c r="M236" s="40"/>
      <c r="N236" s="37"/>
      <c r="O236" s="35"/>
      <c r="P236" s="37"/>
      <c r="Q236" s="35"/>
      <c r="R236" s="35"/>
      <c r="S236" s="60"/>
      <c r="T236" s="46"/>
      <c r="U236" s="19"/>
      <c r="V236" s="37"/>
      <c r="W236" s="40"/>
      <c r="X236" s="37"/>
      <c r="Y236" s="35"/>
      <c r="Z236" s="37"/>
      <c r="AA236" s="35"/>
      <c r="AB236" s="37"/>
      <c r="AC236" s="35"/>
      <c r="AD236" s="35"/>
      <c r="AE236" s="40"/>
      <c r="AF236" s="37"/>
      <c r="AG236" s="35"/>
      <c r="AH236" s="37"/>
      <c r="AI236" s="35"/>
      <c r="AK236" s="60"/>
      <c r="AL236" s="46"/>
      <c r="AM236" s="19"/>
      <c r="AN236" s="37"/>
      <c r="AO236" s="40"/>
      <c r="AP236" s="37"/>
      <c r="AQ236" s="35"/>
      <c r="AR236" s="37"/>
      <c r="AS236" s="35"/>
      <c r="AT236" s="37"/>
      <c r="AU236" s="35"/>
      <c r="AV236" s="35"/>
      <c r="AW236" s="40"/>
      <c r="AX236" s="37"/>
      <c r="AY236" s="35"/>
      <c r="AZ236" s="37"/>
      <c r="BA236" s="35"/>
    </row>
    <row r="237" spans="1:53" ht="20.100000000000001" customHeight="1" x14ac:dyDescent="0.2">
      <c r="A237" s="60"/>
      <c r="B237" s="45"/>
      <c r="C237" s="19"/>
      <c r="D237" s="37"/>
      <c r="E237" s="38"/>
      <c r="F237" s="39"/>
      <c r="G237" s="43"/>
      <c r="H237" s="39"/>
      <c r="I237" s="43"/>
      <c r="J237" s="39"/>
      <c r="K237" s="43"/>
      <c r="L237" s="43"/>
      <c r="M237" s="38"/>
      <c r="N237" s="39"/>
      <c r="O237" s="43"/>
      <c r="P237" s="39"/>
      <c r="Q237" s="35"/>
      <c r="R237" s="35"/>
      <c r="S237" s="60"/>
      <c r="T237" s="45"/>
      <c r="U237" s="19"/>
      <c r="V237" s="37"/>
      <c r="W237" s="38"/>
      <c r="X237" s="39"/>
      <c r="Y237" s="43"/>
      <c r="Z237" s="39"/>
      <c r="AA237" s="43"/>
      <c r="AB237" s="39"/>
      <c r="AC237" s="43"/>
      <c r="AD237" s="43"/>
      <c r="AE237" s="38"/>
      <c r="AF237" s="39"/>
      <c r="AG237" s="43"/>
      <c r="AH237" s="39"/>
      <c r="AI237" s="35"/>
      <c r="AK237" s="60"/>
      <c r="AL237" s="45"/>
      <c r="AM237" s="19"/>
      <c r="AN237" s="37"/>
      <c r="AO237" s="38"/>
      <c r="AP237" s="39"/>
      <c r="AQ237" s="43"/>
      <c r="AR237" s="39"/>
      <c r="AS237" s="43"/>
      <c r="AT237" s="39"/>
      <c r="AU237" s="43"/>
      <c r="AV237" s="43"/>
      <c r="AW237" s="38"/>
      <c r="AX237" s="39"/>
      <c r="AY237" s="43"/>
      <c r="AZ237" s="39"/>
      <c r="BA237" s="35"/>
    </row>
    <row r="238" spans="1:53" ht="20.100000000000001" customHeight="1" x14ac:dyDescent="0.2">
      <c r="A238" s="60"/>
      <c r="B238" s="46"/>
      <c r="C238" s="19"/>
      <c r="D238" s="37"/>
      <c r="E238" s="40"/>
      <c r="F238" s="37"/>
      <c r="G238" s="35"/>
      <c r="H238" s="37"/>
      <c r="I238" s="35"/>
      <c r="J238" s="37"/>
      <c r="K238" s="35"/>
      <c r="L238" s="35"/>
      <c r="M238" s="40"/>
      <c r="N238" s="37"/>
      <c r="O238" s="35"/>
      <c r="P238" s="37"/>
      <c r="Q238" s="35"/>
      <c r="R238" s="35"/>
      <c r="S238" s="60"/>
      <c r="T238" s="46"/>
      <c r="U238" s="19"/>
      <c r="V238" s="37"/>
      <c r="W238" s="40"/>
      <c r="X238" s="37"/>
      <c r="Y238" s="35"/>
      <c r="Z238" s="37"/>
      <c r="AA238" s="35"/>
      <c r="AB238" s="37"/>
      <c r="AC238" s="35"/>
      <c r="AD238" s="35"/>
      <c r="AE238" s="40"/>
      <c r="AF238" s="37"/>
      <c r="AG238" s="35"/>
      <c r="AH238" s="37"/>
      <c r="AI238" s="35"/>
      <c r="AK238" s="60"/>
      <c r="AL238" s="46"/>
      <c r="AM238" s="19"/>
      <c r="AN238" s="37"/>
      <c r="AO238" s="40"/>
      <c r="AP238" s="37"/>
      <c r="AQ238" s="35"/>
      <c r="AR238" s="37"/>
      <c r="AS238" s="35"/>
      <c r="AT238" s="37"/>
      <c r="AU238" s="35"/>
      <c r="AV238" s="35"/>
      <c r="AW238" s="40"/>
      <c r="AX238" s="37"/>
      <c r="AY238" s="35"/>
      <c r="AZ238" s="37"/>
      <c r="BA238" s="35"/>
    </row>
    <row r="239" spans="1:53" ht="20.100000000000001" customHeight="1" x14ac:dyDescent="0.2">
      <c r="A239" s="60"/>
      <c r="B239" s="45"/>
      <c r="C239" s="19"/>
      <c r="D239" s="37"/>
      <c r="E239" s="38"/>
      <c r="F239" s="39"/>
      <c r="G239" s="43"/>
      <c r="H239" s="39"/>
      <c r="I239" s="43"/>
      <c r="J239" s="39"/>
      <c r="K239" s="43"/>
      <c r="L239" s="43"/>
      <c r="M239" s="38"/>
      <c r="N239" s="39"/>
      <c r="O239" s="43"/>
      <c r="P239" s="39"/>
      <c r="Q239" s="35"/>
      <c r="R239" s="35"/>
      <c r="S239" s="60"/>
      <c r="T239" s="45"/>
      <c r="U239" s="19"/>
      <c r="V239" s="37"/>
      <c r="W239" s="38"/>
      <c r="X239" s="39"/>
      <c r="Y239" s="43"/>
      <c r="Z239" s="39"/>
      <c r="AA239" s="43"/>
      <c r="AB239" s="39"/>
      <c r="AC239" s="43"/>
      <c r="AD239" s="43"/>
      <c r="AE239" s="38"/>
      <c r="AF239" s="39"/>
      <c r="AG239" s="43"/>
      <c r="AH239" s="39"/>
      <c r="AI239" s="35"/>
      <c r="AK239" s="60"/>
      <c r="AL239" s="45"/>
      <c r="AM239" s="19"/>
      <c r="AN239" s="37"/>
      <c r="AO239" s="38"/>
      <c r="AP239" s="39"/>
      <c r="AQ239" s="43"/>
      <c r="AR239" s="39"/>
      <c r="AS239" s="43"/>
      <c r="AT239" s="39"/>
      <c r="AU239" s="43"/>
      <c r="AV239" s="43"/>
      <c r="AW239" s="38"/>
      <c r="AX239" s="39"/>
      <c r="AY239" s="43"/>
      <c r="AZ239" s="39"/>
      <c r="BA239" s="35"/>
    </row>
    <row r="240" spans="1:53" ht="20.100000000000001" customHeight="1" x14ac:dyDescent="0.2">
      <c r="A240" s="60"/>
      <c r="B240" s="46"/>
      <c r="C240" s="19"/>
      <c r="D240" s="37"/>
      <c r="E240" s="40"/>
      <c r="F240" s="37"/>
      <c r="G240" s="35"/>
      <c r="H240" s="37"/>
      <c r="I240" s="35"/>
      <c r="J240" s="37"/>
      <c r="K240" s="35"/>
      <c r="L240" s="35"/>
      <c r="M240" s="40"/>
      <c r="N240" s="37"/>
      <c r="O240" s="35"/>
      <c r="P240" s="37"/>
      <c r="Q240" s="35"/>
      <c r="R240" s="35"/>
      <c r="S240" s="60"/>
      <c r="T240" s="46"/>
      <c r="U240" s="19"/>
      <c r="V240" s="37"/>
      <c r="W240" s="40"/>
      <c r="X240" s="37"/>
      <c r="Y240" s="35"/>
      <c r="Z240" s="37"/>
      <c r="AA240" s="35"/>
      <c r="AB240" s="37"/>
      <c r="AC240" s="35"/>
      <c r="AD240" s="35"/>
      <c r="AE240" s="40"/>
      <c r="AF240" s="37"/>
      <c r="AG240" s="35"/>
      <c r="AH240" s="37"/>
      <c r="AI240" s="35"/>
      <c r="AK240" s="60"/>
      <c r="AL240" s="46"/>
      <c r="AM240" s="19"/>
      <c r="AN240" s="37"/>
      <c r="AO240" s="40"/>
      <c r="AP240" s="37"/>
      <c r="AQ240" s="35"/>
      <c r="AR240" s="37"/>
      <c r="AS240" s="35"/>
      <c r="AT240" s="37"/>
      <c r="AU240" s="35"/>
      <c r="AV240" s="35"/>
      <c r="AW240" s="40"/>
      <c r="AX240" s="37"/>
      <c r="AY240" s="35"/>
      <c r="AZ240" s="37"/>
      <c r="BA240" s="35"/>
    </row>
    <row r="241" spans="1:55" ht="20.100000000000001" customHeight="1" x14ac:dyDescent="0.2">
      <c r="A241" s="60"/>
      <c r="B241" s="45"/>
      <c r="C241" s="19"/>
      <c r="D241" s="37"/>
      <c r="E241" s="38"/>
      <c r="F241" s="39"/>
      <c r="G241" s="43"/>
      <c r="H241" s="39"/>
      <c r="I241" s="43"/>
      <c r="J241" s="39"/>
      <c r="K241" s="43"/>
      <c r="L241" s="43"/>
      <c r="M241" s="38"/>
      <c r="N241" s="39"/>
      <c r="O241" s="43"/>
      <c r="P241" s="39"/>
      <c r="Q241" s="35"/>
      <c r="R241" s="35"/>
      <c r="S241" s="60"/>
      <c r="T241" s="45"/>
      <c r="U241" s="19"/>
      <c r="V241" s="37"/>
      <c r="W241" s="38"/>
      <c r="X241" s="39"/>
      <c r="Y241" s="43"/>
      <c r="Z241" s="39"/>
      <c r="AA241" s="43"/>
      <c r="AB241" s="39"/>
      <c r="AC241" s="43"/>
      <c r="AD241" s="43"/>
      <c r="AE241" s="38"/>
      <c r="AF241" s="39"/>
      <c r="AG241" s="43"/>
      <c r="AH241" s="39"/>
      <c r="AI241" s="35"/>
      <c r="AK241" s="60"/>
      <c r="AL241" s="45"/>
      <c r="AM241" s="19"/>
      <c r="AN241" s="37"/>
      <c r="AO241" s="38"/>
      <c r="AP241" s="39"/>
      <c r="AQ241" s="43"/>
      <c r="AR241" s="39"/>
      <c r="AS241" s="43"/>
      <c r="AT241" s="39"/>
      <c r="AU241" s="43"/>
      <c r="AV241" s="43"/>
      <c r="AW241" s="38"/>
      <c r="AX241" s="39"/>
      <c r="AY241" s="43"/>
      <c r="AZ241" s="39"/>
      <c r="BA241" s="35"/>
    </row>
    <row r="242" spans="1:55" ht="20.100000000000001" customHeight="1" x14ac:dyDescent="0.2">
      <c r="A242" s="60"/>
      <c r="B242" s="46"/>
      <c r="C242" s="19"/>
      <c r="D242" s="37"/>
      <c r="E242" s="38"/>
      <c r="F242" s="39"/>
      <c r="G242" s="43"/>
      <c r="H242" s="39"/>
      <c r="I242" s="43"/>
      <c r="J242" s="39"/>
      <c r="K242" s="43"/>
      <c r="L242" s="43"/>
      <c r="M242" s="38"/>
      <c r="N242" s="39"/>
      <c r="O242" s="43"/>
      <c r="P242" s="39"/>
      <c r="Q242" s="35"/>
      <c r="R242" s="35"/>
      <c r="S242" s="60"/>
      <c r="T242" s="46"/>
      <c r="U242" s="19"/>
      <c r="V242" s="37"/>
      <c r="W242" s="38"/>
      <c r="X242" s="39"/>
      <c r="Y242" s="43"/>
      <c r="Z242" s="39"/>
      <c r="AA242" s="43"/>
      <c r="AB242" s="39"/>
      <c r="AC242" s="43"/>
      <c r="AD242" s="43"/>
      <c r="AE242" s="38"/>
      <c r="AF242" s="39"/>
      <c r="AG242" s="43"/>
      <c r="AH242" s="39"/>
      <c r="AI242" s="35"/>
      <c r="AK242" s="60"/>
      <c r="AL242" s="46"/>
      <c r="AM242" s="19"/>
      <c r="AN242" s="37"/>
      <c r="AO242" s="38"/>
      <c r="AP242" s="39"/>
      <c r="AQ242" s="43"/>
      <c r="AR242" s="39"/>
      <c r="AS242" s="43"/>
      <c r="AT242" s="39"/>
      <c r="AU242" s="43"/>
      <c r="AV242" s="43"/>
      <c r="AW242" s="38"/>
      <c r="AX242" s="39"/>
      <c r="AY242" s="43"/>
      <c r="AZ242" s="39"/>
      <c r="BA242" s="35"/>
    </row>
    <row r="243" spans="1:55" ht="20.100000000000001" customHeight="1" x14ac:dyDescent="0.2">
      <c r="A243" s="60"/>
      <c r="B243" s="45"/>
      <c r="C243" s="19"/>
      <c r="D243" s="37"/>
      <c r="E243" s="40"/>
      <c r="F243" s="37"/>
      <c r="G243" s="35"/>
      <c r="H243" s="37"/>
      <c r="I243" s="35"/>
      <c r="J243" s="37"/>
      <c r="K243" s="35"/>
      <c r="L243" s="35"/>
      <c r="M243" s="40"/>
      <c r="N243" s="37"/>
      <c r="O243" s="35"/>
      <c r="P243" s="37"/>
      <c r="Q243" s="35"/>
      <c r="R243" s="35"/>
      <c r="S243" s="60"/>
      <c r="T243" s="45"/>
      <c r="U243" s="19"/>
      <c r="V243" s="37"/>
      <c r="W243" s="40"/>
      <c r="X243" s="37"/>
      <c r="Y243" s="35"/>
      <c r="Z243" s="37"/>
      <c r="AA243" s="35"/>
      <c r="AB243" s="37"/>
      <c r="AC243" s="35"/>
      <c r="AD243" s="35"/>
      <c r="AE243" s="40"/>
      <c r="AF243" s="37"/>
      <c r="AG243" s="35"/>
      <c r="AH243" s="37"/>
      <c r="AI243" s="35"/>
      <c r="AK243" s="60"/>
      <c r="AL243" s="45"/>
      <c r="AM243" s="19"/>
      <c r="AN243" s="37"/>
      <c r="AO243" s="40"/>
      <c r="AP243" s="37"/>
      <c r="AQ243" s="35"/>
      <c r="AR243" s="37"/>
      <c r="AS243" s="35"/>
      <c r="AT243" s="37"/>
      <c r="AU243" s="35"/>
      <c r="AV243" s="35"/>
      <c r="AW243" s="40"/>
      <c r="AX243" s="37"/>
      <c r="AY243" s="35"/>
      <c r="AZ243" s="37"/>
      <c r="BA243" s="35"/>
    </row>
    <row r="244" spans="1:55" ht="20.100000000000001" customHeight="1" x14ac:dyDescent="0.2">
      <c r="A244" s="60"/>
      <c r="B244" s="46"/>
      <c r="C244" s="19"/>
      <c r="D244" s="37"/>
      <c r="E244" s="38"/>
      <c r="F244" s="39"/>
      <c r="G244" s="43"/>
      <c r="H244" s="39"/>
      <c r="I244" s="43"/>
      <c r="J244" s="39"/>
      <c r="K244" s="43"/>
      <c r="L244" s="43"/>
      <c r="M244" s="38"/>
      <c r="N244" s="39"/>
      <c r="O244" s="43"/>
      <c r="P244" s="39"/>
      <c r="Q244" s="35"/>
      <c r="R244" s="35"/>
      <c r="S244" s="60"/>
      <c r="T244" s="46"/>
      <c r="U244" s="19"/>
      <c r="V244" s="37"/>
      <c r="W244" s="38"/>
      <c r="X244" s="39"/>
      <c r="Y244" s="43"/>
      <c r="Z244" s="39"/>
      <c r="AA244" s="43"/>
      <c r="AB244" s="39"/>
      <c r="AC244" s="43"/>
      <c r="AD244" s="43"/>
      <c r="AE244" s="38"/>
      <c r="AF244" s="39"/>
      <c r="AG244" s="43"/>
      <c r="AH244" s="39"/>
      <c r="AI244" s="35"/>
      <c r="AK244" s="60"/>
      <c r="AL244" s="46"/>
      <c r="AM244" s="19"/>
      <c r="AN244" s="37"/>
      <c r="AO244" s="38"/>
      <c r="AP244" s="39"/>
      <c r="AQ244" s="43"/>
      <c r="AR244" s="39"/>
      <c r="AS244" s="43"/>
      <c r="AT244" s="39"/>
      <c r="AU244" s="43"/>
      <c r="AV244" s="43"/>
      <c r="AW244" s="38"/>
      <c r="AX244" s="39"/>
      <c r="AY244" s="43"/>
      <c r="AZ244" s="39"/>
      <c r="BA244" s="35"/>
    </row>
    <row r="245" spans="1:55" ht="20.100000000000001" customHeight="1" x14ac:dyDescent="0.2">
      <c r="A245" s="60"/>
      <c r="B245" s="45"/>
      <c r="C245" s="19"/>
      <c r="D245" s="37"/>
      <c r="E245" s="38"/>
      <c r="F245" s="39"/>
      <c r="G245" s="43"/>
      <c r="H245" s="39"/>
      <c r="I245" s="43"/>
      <c r="J245" s="39"/>
      <c r="K245" s="43"/>
      <c r="L245" s="43"/>
      <c r="M245" s="38"/>
      <c r="N245" s="39"/>
      <c r="O245" s="43"/>
      <c r="P245" s="39"/>
      <c r="Q245" s="35"/>
      <c r="R245" s="35"/>
      <c r="S245" s="60"/>
      <c r="T245" s="45"/>
      <c r="U245" s="19"/>
      <c r="V245" s="37"/>
      <c r="W245" s="38"/>
      <c r="X245" s="39"/>
      <c r="Y245" s="43"/>
      <c r="Z245" s="39"/>
      <c r="AA245" s="43"/>
      <c r="AB245" s="39"/>
      <c r="AC245" s="43"/>
      <c r="AD245" s="43"/>
      <c r="AE245" s="38"/>
      <c r="AF245" s="39"/>
      <c r="AG245" s="43"/>
      <c r="AH245" s="39"/>
      <c r="AI245" s="35"/>
      <c r="AK245" s="60"/>
      <c r="AL245" s="45"/>
      <c r="AM245" s="19"/>
      <c r="AN245" s="37"/>
      <c r="AO245" s="38"/>
      <c r="AP245" s="39"/>
      <c r="AQ245" s="43"/>
      <c r="AR245" s="39"/>
      <c r="AS245" s="43"/>
      <c r="AT245" s="39"/>
      <c r="AU245" s="43"/>
      <c r="AV245" s="43"/>
      <c r="AW245" s="38"/>
      <c r="AX245" s="39"/>
      <c r="AY245" s="43"/>
      <c r="AZ245" s="39"/>
      <c r="BA245" s="35"/>
    </row>
    <row r="246" spans="1:55" ht="20.100000000000001" customHeight="1" x14ac:dyDescent="0.2">
      <c r="A246" s="60"/>
      <c r="B246" s="46"/>
      <c r="C246" s="19"/>
      <c r="D246" s="37"/>
      <c r="E246" s="40"/>
      <c r="F246" s="37"/>
      <c r="G246" s="35"/>
      <c r="H246" s="37"/>
      <c r="I246" s="35"/>
      <c r="J246" s="37"/>
      <c r="K246" s="35"/>
      <c r="L246" s="35"/>
      <c r="M246" s="40"/>
      <c r="N246" s="37"/>
      <c r="O246" s="35"/>
      <c r="P246" s="37"/>
      <c r="Q246" s="35"/>
      <c r="R246" s="35"/>
      <c r="S246" s="60"/>
      <c r="T246" s="46"/>
      <c r="U246" s="19"/>
      <c r="V246" s="37"/>
      <c r="W246" s="40"/>
      <c r="X246" s="37"/>
      <c r="Y246" s="35"/>
      <c r="Z246" s="37"/>
      <c r="AA246" s="35"/>
      <c r="AB246" s="37"/>
      <c r="AC246" s="35"/>
      <c r="AD246" s="35"/>
      <c r="AE246" s="40"/>
      <c r="AF246" s="37"/>
      <c r="AG246" s="35"/>
      <c r="AH246" s="37"/>
      <c r="AI246" s="35"/>
      <c r="AK246" s="60"/>
      <c r="AL246" s="46"/>
      <c r="AM246" s="19"/>
      <c r="AN246" s="37"/>
      <c r="AO246" s="40"/>
      <c r="AP246" s="37"/>
      <c r="AQ246" s="35"/>
      <c r="AR246" s="37"/>
      <c r="AS246" s="35"/>
      <c r="AT246" s="37"/>
      <c r="AU246" s="35"/>
      <c r="AV246" s="35"/>
      <c r="AW246" s="40"/>
      <c r="AX246" s="37"/>
      <c r="AY246" s="35"/>
      <c r="AZ246" s="37"/>
      <c r="BA246" s="35"/>
    </row>
    <row r="247" spans="1:55" ht="20.100000000000001" customHeight="1" x14ac:dyDescent="0.2">
      <c r="A247" s="60"/>
      <c r="B247" s="45"/>
      <c r="C247" s="19"/>
      <c r="D247" s="37"/>
      <c r="E247" s="38"/>
      <c r="F247" s="39"/>
      <c r="G247" s="43"/>
      <c r="H247" s="39"/>
      <c r="I247" s="43"/>
      <c r="J247" s="39"/>
      <c r="K247" s="43"/>
      <c r="L247" s="43"/>
      <c r="M247" s="38"/>
      <c r="N247" s="39"/>
      <c r="O247" s="43"/>
      <c r="P247" s="39"/>
      <c r="Q247" s="35"/>
      <c r="R247" s="35"/>
      <c r="S247" s="60"/>
      <c r="T247" s="45"/>
      <c r="U247" s="19"/>
      <c r="V247" s="37"/>
      <c r="W247" s="38"/>
      <c r="X247" s="39"/>
      <c r="Y247" s="43"/>
      <c r="Z247" s="39"/>
      <c r="AA247" s="43"/>
      <c r="AB247" s="39"/>
      <c r="AC247" s="43"/>
      <c r="AD247" s="43"/>
      <c r="AE247" s="38"/>
      <c r="AF247" s="39"/>
      <c r="AG247" s="43"/>
      <c r="AH247" s="39"/>
      <c r="AI247" s="35"/>
      <c r="AK247" s="60"/>
      <c r="AL247" s="45"/>
      <c r="AM247" s="19"/>
      <c r="AN247" s="37"/>
      <c r="AO247" s="38"/>
      <c r="AP247" s="39"/>
      <c r="AQ247" s="43"/>
      <c r="AR247" s="39"/>
      <c r="AS247" s="43"/>
      <c r="AT247" s="39"/>
      <c r="AU247" s="43"/>
      <c r="AV247" s="43"/>
      <c r="AW247" s="38"/>
      <c r="AX247" s="39"/>
      <c r="AY247" s="43"/>
      <c r="AZ247" s="39"/>
      <c r="BA247" s="35"/>
    </row>
    <row r="248" spans="1:55" ht="20.100000000000001" customHeight="1" x14ac:dyDescent="0.2">
      <c r="A248" s="60"/>
      <c r="B248" s="46"/>
      <c r="C248" s="19"/>
      <c r="D248" s="37"/>
      <c r="E248" s="40"/>
      <c r="F248" s="37"/>
      <c r="G248" s="35"/>
      <c r="H248" s="37"/>
      <c r="I248" s="35"/>
      <c r="J248" s="37"/>
      <c r="K248" s="35"/>
      <c r="L248" s="35"/>
      <c r="M248" s="40"/>
      <c r="N248" s="37"/>
      <c r="O248" s="35"/>
      <c r="P248" s="37"/>
      <c r="Q248" s="35"/>
      <c r="R248" s="35"/>
      <c r="S248" s="60"/>
      <c r="T248" s="46"/>
      <c r="U248" s="19"/>
      <c r="V248" s="37"/>
      <c r="W248" s="40"/>
      <c r="X248" s="37"/>
      <c r="Y248" s="35"/>
      <c r="Z248" s="37"/>
      <c r="AA248" s="35"/>
      <c r="AB248" s="37"/>
      <c r="AC248" s="35"/>
      <c r="AD248" s="35"/>
      <c r="AE248" s="40"/>
      <c r="AF248" s="37"/>
      <c r="AG248" s="35"/>
      <c r="AH248" s="37"/>
      <c r="AI248" s="35"/>
      <c r="AK248" s="60"/>
      <c r="AL248" s="46"/>
      <c r="AM248" s="19"/>
      <c r="AN248" s="37"/>
      <c r="AO248" s="40"/>
      <c r="AP248" s="37"/>
      <c r="AQ248" s="35"/>
      <c r="AR248" s="37"/>
      <c r="AS248" s="35"/>
      <c r="AT248" s="37"/>
      <c r="AU248" s="35"/>
      <c r="AV248" s="35"/>
      <c r="AW248" s="40"/>
      <c r="AX248" s="37"/>
      <c r="AY248" s="35"/>
      <c r="AZ248" s="37"/>
      <c r="BA248" s="35"/>
    </row>
    <row r="249" spans="1:55" ht="20.100000000000001" customHeight="1" x14ac:dyDescent="0.2">
      <c r="A249" s="60"/>
      <c r="B249" s="45"/>
      <c r="C249" s="19"/>
      <c r="D249" s="37"/>
      <c r="E249" s="38"/>
      <c r="F249" s="39"/>
      <c r="G249" s="43"/>
      <c r="H249" s="39"/>
      <c r="I249" s="43"/>
      <c r="J249" s="39"/>
      <c r="K249" s="43"/>
      <c r="L249" s="43"/>
      <c r="M249" s="38"/>
      <c r="N249" s="39"/>
      <c r="O249" s="43"/>
      <c r="P249" s="39"/>
      <c r="Q249" s="35"/>
      <c r="R249" s="35"/>
      <c r="S249" s="60"/>
      <c r="T249" s="45"/>
      <c r="U249" s="19"/>
      <c r="V249" s="37"/>
      <c r="W249" s="38"/>
      <c r="X249" s="39"/>
      <c r="Y249" s="43"/>
      <c r="Z249" s="39"/>
      <c r="AA249" s="43"/>
      <c r="AB249" s="39"/>
      <c r="AC249" s="43"/>
      <c r="AD249" s="43"/>
      <c r="AE249" s="38"/>
      <c r="AF249" s="39"/>
      <c r="AG249" s="43"/>
      <c r="AH249" s="39"/>
      <c r="AI249" s="35"/>
      <c r="AK249" s="60"/>
      <c r="AL249" s="45"/>
      <c r="AM249" s="19"/>
      <c r="AN249" s="37"/>
      <c r="AO249" s="38"/>
      <c r="AP249" s="39"/>
      <c r="AQ249" s="43"/>
      <c r="AR249" s="39"/>
      <c r="AS249" s="43"/>
      <c r="AT249" s="39"/>
      <c r="AU249" s="43"/>
      <c r="AV249" s="43"/>
      <c r="AW249" s="38"/>
      <c r="AX249" s="39"/>
      <c r="AY249" s="43"/>
      <c r="AZ249" s="39"/>
      <c r="BA249" s="35"/>
    </row>
    <row r="250" spans="1:55" ht="20.100000000000001" customHeight="1" x14ac:dyDescent="0.2">
      <c r="A250" s="60"/>
      <c r="B250" s="46"/>
      <c r="C250" s="19"/>
      <c r="D250" s="37"/>
      <c r="E250" s="44"/>
      <c r="F250" s="37"/>
      <c r="G250" s="35"/>
      <c r="H250" s="37"/>
      <c r="I250" s="35"/>
      <c r="J250" s="37"/>
      <c r="K250" s="35"/>
      <c r="L250" s="35"/>
      <c r="M250" s="40"/>
      <c r="N250" s="37"/>
      <c r="O250" s="35"/>
      <c r="P250" s="37"/>
      <c r="Q250" s="35"/>
      <c r="R250" s="35"/>
      <c r="S250" s="60"/>
      <c r="T250" s="46"/>
      <c r="U250" s="19"/>
      <c r="V250" s="37"/>
      <c r="W250" s="44"/>
      <c r="X250" s="37"/>
      <c r="Y250" s="35"/>
      <c r="Z250" s="37"/>
      <c r="AA250" s="35"/>
      <c r="AB250" s="37"/>
      <c r="AC250" s="35"/>
      <c r="AD250" s="35"/>
      <c r="AE250" s="40"/>
      <c r="AF250" s="37"/>
      <c r="AG250" s="35"/>
      <c r="AH250" s="37"/>
      <c r="AI250" s="35"/>
      <c r="AK250" s="60"/>
      <c r="AL250" s="46"/>
      <c r="AM250" s="19"/>
      <c r="AN250" s="37"/>
      <c r="AO250" s="44"/>
      <c r="AP250" s="37"/>
      <c r="AQ250" s="35"/>
      <c r="AR250" s="37"/>
      <c r="AS250" s="35"/>
      <c r="AT250" s="37"/>
      <c r="AU250" s="35"/>
      <c r="AV250" s="35"/>
      <c r="AW250" s="40"/>
      <c r="AX250" s="37"/>
      <c r="AY250" s="35"/>
      <c r="AZ250" s="37"/>
      <c r="BA250" s="35"/>
    </row>
    <row r="251" spans="1:55" ht="20.100000000000001" customHeight="1" x14ac:dyDescent="0.2">
      <c r="A251" s="60"/>
      <c r="B251" s="45"/>
      <c r="C251" s="19"/>
      <c r="D251" s="37"/>
      <c r="E251" s="40"/>
      <c r="F251" s="39"/>
      <c r="G251" s="43"/>
      <c r="H251" s="39"/>
      <c r="I251" s="43"/>
      <c r="J251" s="39"/>
      <c r="K251" s="43"/>
      <c r="L251" s="43"/>
      <c r="M251" s="38"/>
      <c r="N251" s="39"/>
      <c r="O251" s="43"/>
      <c r="P251" s="39"/>
      <c r="Q251" s="35"/>
      <c r="R251" s="35"/>
      <c r="S251" s="60"/>
      <c r="T251" s="45"/>
      <c r="U251" s="19"/>
      <c r="V251" s="37"/>
      <c r="W251" s="40"/>
      <c r="X251" s="39"/>
      <c r="Y251" s="43"/>
      <c r="Z251" s="39"/>
      <c r="AA251" s="43"/>
      <c r="AB251" s="39"/>
      <c r="AC251" s="43"/>
      <c r="AD251" s="43"/>
      <c r="AE251" s="38"/>
      <c r="AF251" s="39"/>
      <c r="AG251" s="43"/>
      <c r="AH251" s="39"/>
      <c r="AI251" s="35"/>
      <c r="AK251" s="60"/>
      <c r="AL251" s="45"/>
      <c r="AM251" s="19"/>
      <c r="AN251" s="37"/>
      <c r="AO251" s="40"/>
      <c r="AP251" s="39"/>
      <c r="AQ251" s="43"/>
      <c r="AR251" s="39"/>
      <c r="AS251" s="43"/>
      <c r="AT251" s="39"/>
      <c r="AU251" s="43"/>
      <c r="AV251" s="43"/>
      <c r="AW251" s="38"/>
      <c r="AX251" s="39"/>
      <c r="AY251" s="43"/>
      <c r="AZ251" s="39"/>
      <c r="BA251" s="35"/>
    </row>
    <row r="252" spans="1:55" ht="20.100000000000001" customHeight="1" x14ac:dyDescent="0.2">
      <c r="A252" s="60"/>
      <c r="B252" s="46"/>
      <c r="C252" s="19"/>
      <c r="D252" s="37"/>
      <c r="E252" s="42"/>
      <c r="F252" s="37"/>
      <c r="G252" s="35"/>
      <c r="H252" s="37"/>
      <c r="I252" s="35"/>
      <c r="J252" s="37"/>
      <c r="K252" s="35"/>
      <c r="L252" s="35"/>
      <c r="M252" s="40"/>
      <c r="N252" s="37"/>
      <c r="O252" s="35"/>
      <c r="P252" s="37"/>
      <c r="Q252" s="35"/>
      <c r="R252" s="35"/>
      <c r="S252" s="60"/>
      <c r="T252" s="46"/>
      <c r="U252" s="19"/>
      <c r="V252" s="37"/>
      <c r="W252" s="42"/>
      <c r="X252" s="37"/>
      <c r="Y252" s="35"/>
      <c r="Z252" s="37"/>
      <c r="AA252" s="35"/>
      <c r="AB252" s="37"/>
      <c r="AC252" s="35"/>
      <c r="AD252" s="35"/>
      <c r="AE252" s="40"/>
      <c r="AF252" s="37"/>
      <c r="AG252" s="35"/>
      <c r="AH252" s="37"/>
      <c r="AI252" s="35"/>
      <c r="AK252" s="60"/>
      <c r="AL252" s="46"/>
      <c r="AM252" s="19"/>
      <c r="AN252" s="37"/>
      <c r="AO252" s="42"/>
      <c r="AP252" s="37"/>
      <c r="AQ252" s="35"/>
      <c r="AR252" s="37"/>
      <c r="AS252" s="35"/>
      <c r="AT252" s="37"/>
      <c r="AU252" s="35"/>
      <c r="AV252" s="35"/>
      <c r="AW252" s="40"/>
      <c r="AX252" s="37"/>
      <c r="AY252" s="35"/>
      <c r="AZ252" s="37"/>
      <c r="BA252" s="35"/>
    </row>
    <row r="253" spans="1:55" ht="20.100000000000001" customHeight="1" x14ac:dyDescent="0.2">
      <c r="A253" s="60"/>
      <c r="B253" s="45"/>
      <c r="C253" s="19"/>
      <c r="D253" s="37"/>
      <c r="E253" s="38"/>
      <c r="F253" s="39"/>
      <c r="G253" s="43"/>
      <c r="H253" s="39"/>
      <c r="I253" s="43"/>
      <c r="J253" s="39"/>
      <c r="K253" s="43"/>
      <c r="L253" s="43"/>
      <c r="M253" s="38"/>
      <c r="N253" s="39"/>
      <c r="O253" s="43"/>
      <c r="P253" s="39"/>
      <c r="Q253" s="35"/>
      <c r="R253" s="35"/>
      <c r="S253" s="60"/>
      <c r="T253" s="45"/>
      <c r="U253" s="19"/>
      <c r="V253" s="37"/>
      <c r="W253" s="38"/>
      <c r="X253" s="39"/>
      <c r="Y253" s="43"/>
      <c r="Z253" s="39"/>
      <c r="AA253" s="43"/>
      <c r="AB253" s="39"/>
      <c r="AC253" s="43"/>
      <c r="AD253" s="43"/>
      <c r="AE253" s="38"/>
      <c r="AF253" s="39"/>
      <c r="AG253" s="43"/>
      <c r="AH253" s="39"/>
      <c r="AI253" s="35"/>
      <c r="AK253" s="60"/>
      <c r="AL253" s="45"/>
      <c r="AM253" s="19"/>
      <c r="AN253" s="37"/>
      <c r="AO253" s="38"/>
      <c r="AP253" s="39"/>
      <c r="AQ253" s="43"/>
      <c r="AR253" s="39"/>
      <c r="AS253" s="43"/>
      <c r="AT253" s="39"/>
      <c r="AU253" s="43"/>
      <c r="AV253" s="43"/>
      <c r="AW253" s="38"/>
      <c r="AX253" s="39"/>
      <c r="AY253" s="43"/>
      <c r="AZ253" s="39"/>
      <c r="BA253" s="35"/>
    </row>
    <row r="254" spans="1:55" ht="8.25" customHeight="1" x14ac:dyDescent="0.2">
      <c r="A254" s="19"/>
      <c r="B254" s="19"/>
      <c r="C254" s="19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19"/>
      <c r="T254" s="19"/>
      <c r="U254" s="19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19"/>
      <c r="AK254" s="19"/>
      <c r="AL254" s="19"/>
      <c r="AM254" s="19"/>
      <c r="AN254" s="19"/>
      <c r="AO254" s="35"/>
      <c r="AP254" s="35"/>
      <c r="AQ254" s="35"/>
      <c r="AR254" s="35"/>
      <c r="AS254" s="47"/>
      <c r="AT254" s="48"/>
      <c r="AU254" s="48"/>
      <c r="AV254" s="48"/>
      <c r="AW254" s="48"/>
      <c r="AX254" s="48"/>
      <c r="AY254" s="48"/>
      <c r="AZ254" s="48"/>
      <c r="BA254" s="48"/>
      <c r="BB254" s="25"/>
      <c r="BC254" s="25"/>
    </row>
    <row r="255" spans="1:55" ht="6.75" customHeight="1" x14ac:dyDescent="0.2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19"/>
    </row>
    <row r="256" spans="1:55" ht="8.25" customHeight="1" x14ac:dyDescent="0.2"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</row>
    <row r="257" spans="1:53" ht="12.75" customHeight="1" x14ac:dyDescent="0.2">
      <c r="A257" s="138" t="s">
        <v>34</v>
      </c>
      <c r="B257" s="139"/>
      <c r="C257" s="20"/>
      <c r="D257" s="126" t="s">
        <v>0</v>
      </c>
      <c r="E257" s="127"/>
      <c r="F257" s="127"/>
      <c r="G257" s="127"/>
      <c r="H257" s="127"/>
      <c r="I257" s="127"/>
      <c r="J257" s="127"/>
      <c r="K257" s="127"/>
      <c r="L257" s="127"/>
      <c r="M257" s="163"/>
      <c r="N257" s="142">
        <v>0.1</v>
      </c>
      <c r="O257" s="142"/>
      <c r="P257" s="142"/>
      <c r="Q257" s="143"/>
      <c r="R257" s="21"/>
      <c r="S257" s="138" t="s">
        <v>49</v>
      </c>
      <c r="T257" s="139"/>
      <c r="U257" s="20"/>
      <c r="V257" s="126" t="s">
        <v>0</v>
      </c>
      <c r="W257" s="127"/>
      <c r="X257" s="127"/>
      <c r="Y257" s="127"/>
      <c r="Z257" s="127"/>
      <c r="AA257" s="127"/>
      <c r="AB257" s="127"/>
      <c r="AC257" s="127"/>
      <c r="AD257" s="127"/>
      <c r="AE257" s="163"/>
      <c r="AF257" s="142">
        <v>0.18</v>
      </c>
      <c r="AG257" s="142"/>
      <c r="AH257" s="142"/>
      <c r="AI257" s="143"/>
      <c r="AK257" s="138" t="s">
        <v>53</v>
      </c>
      <c r="AL257" s="139"/>
      <c r="AM257" s="20"/>
      <c r="AN257" s="126" t="s">
        <v>0</v>
      </c>
      <c r="AO257" s="127"/>
      <c r="AP257" s="127"/>
      <c r="AQ257" s="127"/>
      <c r="AR257" s="127"/>
      <c r="AS257" s="127"/>
      <c r="AT257" s="127"/>
      <c r="AU257" s="127"/>
      <c r="AV257" s="127"/>
      <c r="AW257" s="163"/>
      <c r="AX257" s="142">
        <v>0.12</v>
      </c>
      <c r="AY257" s="142"/>
      <c r="AZ257" s="142"/>
      <c r="BA257" s="143"/>
    </row>
    <row r="258" spans="1:53" ht="12.75" customHeight="1" x14ac:dyDescent="0.2">
      <c r="A258" s="140"/>
      <c r="B258" s="141"/>
      <c r="C258" s="20"/>
      <c r="D258" s="126" t="s">
        <v>11</v>
      </c>
      <c r="E258" s="127"/>
      <c r="F258" s="127"/>
      <c r="G258" s="127"/>
      <c r="H258" s="127"/>
      <c r="I258" s="127"/>
      <c r="J258" s="127"/>
      <c r="K258" s="127"/>
      <c r="L258" s="127"/>
      <c r="M258" s="163"/>
      <c r="N258" s="144">
        <v>0.1</v>
      </c>
      <c r="O258" s="144"/>
      <c r="P258" s="144"/>
      <c r="Q258" s="145"/>
      <c r="R258" s="21"/>
      <c r="S258" s="140"/>
      <c r="T258" s="141"/>
      <c r="U258" s="20"/>
      <c r="V258" s="126" t="s">
        <v>11</v>
      </c>
      <c r="W258" s="127"/>
      <c r="X258" s="127"/>
      <c r="Y258" s="127"/>
      <c r="Z258" s="127"/>
      <c r="AA258" s="127"/>
      <c r="AB258" s="127"/>
      <c r="AC258" s="127"/>
      <c r="AD258" s="127"/>
      <c r="AE258" s="163"/>
      <c r="AF258" s="144">
        <v>0.18</v>
      </c>
      <c r="AG258" s="144"/>
      <c r="AH258" s="144"/>
      <c r="AI258" s="145"/>
      <c r="AK258" s="140"/>
      <c r="AL258" s="141"/>
      <c r="AM258" s="20"/>
      <c r="AN258" s="126" t="s">
        <v>11</v>
      </c>
      <c r="AO258" s="127"/>
      <c r="AP258" s="127"/>
      <c r="AQ258" s="127"/>
      <c r="AR258" s="127"/>
      <c r="AS258" s="127"/>
      <c r="AT258" s="127"/>
      <c r="AU258" s="127"/>
      <c r="AV258" s="127"/>
      <c r="AW258" s="163"/>
      <c r="AX258" s="144">
        <v>0.12</v>
      </c>
      <c r="AY258" s="144"/>
      <c r="AZ258" s="144"/>
      <c r="BA258" s="145"/>
    </row>
    <row r="259" spans="1:53" s="27" customFormat="1" ht="12.75" customHeight="1" x14ac:dyDescent="0.2">
      <c r="A259" s="131"/>
      <c r="B259" s="132"/>
      <c r="C259" s="20"/>
      <c r="D259" s="126" t="s">
        <v>1</v>
      </c>
      <c r="E259" s="127"/>
      <c r="F259" s="127"/>
      <c r="G259" s="127"/>
      <c r="H259" s="127"/>
      <c r="I259" s="127"/>
      <c r="J259" s="127"/>
      <c r="K259" s="127"/>
      <c r="L259" s="135">
        <v>4.45</v>
      </c>
      <c r="M259" s="136"/>
      <c r="N259" s="137"/>
      <c r="O259" s="124" t="s">
        <v>38</v>
      </c>
      <c r="P259" s="124"/>
      <c r="Q259" s="125"/>
      <c r="R259" s="21"/>
      <c r="S259" s="131"/>
      <c r="T259" s="132"/>
      <c r="U259" s="20"/>
      <c r="V259" s="126" t="s">
        <v>1</v>
      </c>
      <c r="W259" s="127"/>
      <c r="X259" s="127"/>
      <c r="Y259" s="127"/>
      <c r="Z259" s="127"/>
      <c r="AA259" s="127"/>
      <c r="AB259" s="127"/>
      <c r="AC259" s="127"/>
      <c r="AD259" s="135">
        <v>1.5</v>
      </c>
      <c r="AE259" s="136"/>
      <c r="AF259" s="137"/>
      <c r="AG259" s="124" t="s">
        <v>38</v>
      </c>
      <c r="AH259" s="124"/>
      <c r="AI259" s="125"/>
      <c r="AJ259" s="17"/>
      <c r="AK259" s="131"/>
      <c r="AL259" s="132"/>
      <c r="AM259" s="20"/>
      <c r="AN259" s="126" t="s">
        <v>1</v>
      </c>
      <c r="AO259" s="127"/>
      <c r="AP259" s="127"/>
      <c r="AQ259" s="127"/>
      <c r="AR259" s="127"/>
      <c r="AS259" s="127"/>
      <c r="AT259" s="127"/>
      <c r="AU259" s="127"/>
      <c r="AV259" s="128">
        <v>52</v>
      </c>
      <c r="AW259" s="129"/>
      <c r="AX259" s="130"/>
      <c r="AY259" s="124" t="s">
        <v>54</v>
      </c>
      <c r="AZ259" s="124"/>
      <c r="BA259" s="125"/>
    </row>
    <row r="260" spans="1:53" s="27" customFormat="1" ht="12.75" customHeight="1" x14ac:dyDescent="0.2">
      <c r="A260" s="133"/>
      <c r="B260" s="134"/>
      <c r="C260" s="20"/>
      <c r="D260" s="126" t="s">
        <v>2</v>
      </c>
      <c r="E260" s="127"/>
      <c r="F260" s="127"/>
      <c r="G260" s="127"/>
      <c r="H260" s="127"/>
      <c r="I260" s="127"/>
      <c r="J260" s="127"/>
      <c r="K260" s="127"/>
      <c r="L260" s="151">
        <f>IF(ROUNDDOWN(L259*MIN(N257,N258)/3,3)=0,ROUNDDOWN(L259*MAX(N257,N258)/3,3),ROUNDDOWN(L259*MIN(N257,N258)/3,3))</f>
        <v>0.14799999999999999</v>
      </c>
      <c r="M260" s="152"/>
      <c r="N260" s="153"/>
      <c r="O260" s="122" t="str">
        <f>$O$259</f>
        <v>mmol/l</v>
      </c>
      <c r="P260" s="122"/>
      <c r="Q260" s="123"/>
      <c r="R260" s="21"/>
      <c r="S260" s="133"/>
      <c r="T260" s="134"/>
      <c r="U260" s="20"/>
      <c r="V260" s="126" t="s">
        <v>2</v>
      </c>
      <c r="W260" s="127"/>
      <c r="X260" s="127"/>
      <c r="Y260" s="127"/>
      <c r="Z260" s="127"/>
      <c r="AA260" s="127"/>
      <c r="AB260" s="127"/>
      <c r="AC260" s="127"/>
      <c r="AD260" s="151">
        <f>ROUNDDOWN(AD259*IF(MIN(AF257,AF258)=0,MAX(AF257,AF258),MIN(AF257,AF258))/3,3)</f>
        <v>0.09</v>
      </c>
      <c r="AE260" s="152"/>
      <c r="AF260" s="153"/>
      <c r="AG260" s="122" t="str">
        <f>$AG$259</f>
        <v>mmol/l</v>
      </c>
      <c r="AH260" s="122"/>
      <c r="AI260" s="123"/>
      <c r="AJ260" s="17"/>
      <c r="AK260" s="133"/>
      <c r="AL260" s="134"/>
      <c r="AM260" s="20"/>
      <c r="AN260" s="126" t="s">
        <v>2</v>
      </c>
      <c r="AO260" s="127"/>
      <c r="AP260" s="127"/>
      <c r="AQ260" s="127"/>
      <c r="AR260" s="127"/>
      <c r="AS260" s="127"/>
      <c r="AT260" s="127"/>
      <c r="AU260" s="127"/>
      <c r="AV260" s="146">
        <f>ROUNDDOWN(AV259*IF(MIN(AX257,AX258)=0,MAX(AX257,AX258),MIN(AX257,AX258))/3,3)</f>
        <v>2.08</v>
      </c>
      <c r="AW260" s="147"/>
      <c r="AX260" s="148"/>
      <c r="AY260" s="122" t="str">
        <f>$AY$259</f>
        <v>g/l</v>
      </c>
      <c r="AZ260" s="122"/>
      <c r="BA260" s="123"/>
    </row>
    <row r="261" spans="1:53" x14ac:dyDescent="0.2">
      <c r="A261" s="24"/>
      <c r="B261" s="23"/>
      <c r="C261" s="20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5"/>
      <c r="S261" s="24"/>
      <c r="T261" s="23"/>
      <c r="U261" s="20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K261" s="24"/>
      <c r="AL261" s="23"/>
      <c r="AM261" s="20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</row>
    <row r="262" spans="1:53" x14ac:dyDescent="0.2">
      <c r="A262" s="109" t="s">
        <v>3</v>
      </c>
      <c r="B262" s="64" t="str">
        <f>$O$259</f>
        <v>mmol/l</v>
      </c>
      <c r="C262" s="26"/>
      <c r="D262" s="116" t="s">
        <v>4</v>
      </c>
      <c r="E262" s="119"/>
      <c r="F262" s="116" t="s">
        <v>5</v>
      </c>
      <c r="G262" s="119"/>
      <c r="H262" s="116" t="s">
        <v>6</v>
      </c>
      <c r="I262" s="119"/>
      <c r="J262" s="120" t="s">
        <v>7</v>
      </c>
      <c r="K262" s="119"/>
      <c r="L262" s="120" t="s">
        <v>8</v>
      </c>
      <c r="M262" s="117"/>
      <c r="N262" s="116" t="s">
        <v>9</v>
      </c>
      <c r="O262" s="117"/>
      <c r="P262" s="118" t="s">
        <v>10</v>
      </c>
      <c r="Q262" s="117"/>
      <c r="R262" s="26"/>
      <c r="S262" s="109" t="s">
        <v>3</v>
      </c>
      <c r="T262" s="64" t="str">
        <f>$AG$259</f>
        <v>mmol/l</v>
      </c>
      <c r="U262" s="26"/>
      <c r="V262" s="116" t="s">
        <v>4</v>
      </c>
      <c r="W262" s="119"/>
      <c r="X262" s="116" t="s">
        <v>5</v>
      </c>
      <c r="Y262" s="119"/>
      <c r="Z262" s="116" t="s">
        <v>6</v>
      </c>
      <c r="AA262" s="119"/>
      <c r="AB262" s="120" t="s">
        <v>7</v>
      </c>
      <c r="AC262" s="119"/>
      <c r="AD262" s="120" t="s">
        <v>8</v>
      </c>
      <c r="AE262" s="117"/>
      <c r="AF262" s="116" t="s">
        <v>9</v>
      </c>
      <c r="AG262" s="117"/>
      <c r="AH262" s="118" t="s">
        <v>10</v>
      </c>
      <c r="AI262" s="117"/>
      <c r="AJ262" s="65"/>
      <c r="AK262" s="109" t="s">
        <v>3</v>
      </c>
      <c r="AL262" s="64" t="str">
        <f>$AY$259</f>
        <v>g/l</v>
      </c>
      <c r="AM262" s="26"/>
      <c r="AN262" s="116" t="s">
        <v>4</v>
      </c>
      <c r="AO262" s="119"/>
      <c r="AP262" s="116" t="s">
        <v>5</v>
      </c>
      <c r="AQ262" s="119"/>
      <c r="AR262" s="116" t="s">
        <v>6</v>
      </c>
      <c r="AS262" s="119"/>
      <c r="AT262" s="120" t="s">
        <v>7</v>
      </c>
      <c r="AU262" s="119"/>
      <c r="AV262" s="120" t="s">
        <v>8</v>
      </c>
      <c r="AW262" s="117"/>
      <c r="AX262" s="116" t="s">
        <v>9</v>
      </c>
      <c r="AY262" s="117"/>
      <c r="AZ262" s="118" t="s">
        <v>10</v>
      </c>
      <c r="BA262" s="117"/>
    </row>
    <row r="263" spans="1:53" x14ac:dyDescent="0.2">
      <c r="A263" s="63" t="s">
        <v>14</v>
      </c>
      <c r="B263" s="108" t="s">
        <v>61</v>
      </c>
      <c r="C263" s="26"/>
      <c r="D263" s="112">
        <f>ROUNDUP(L259-3*L259*IF(MIN(N257,N258)=0,MAX(N257,N258),MIN(N257,N258))/3,2)</f>
        <v>4.01</v>
      </c>
      <c r="E263" s="111"/>
      <c r="F263" s="110">
        <f>ROUNDUP(L259-2*L259*IF(MIN(N257,N258)=0,MAX(N257,N258),MIN(N257,N258))/3,2)</f>
        <v>4.16</v>
      </c>
      <c r="G263" s="111"/>
      <c r="H263" s="110">
        <f>ROUNDUP(L259-1*L259*IF(MIN(N257,N258)=0,MAX(N257,N258),MIN(N257,N258))/3,2)</f>
        <v>4.3099999999999996</v>
      </c>
      <c r="I263" s="111"/>
      <c r="J263" s="112">
        <f>L259</f>
        <v>4.45</v>
      </c>
      <c r="K263" s="111"/>
      <c r="L263" s="110">
        <f>ROUNDDOWN(L259+1*L259*IF(MIN(N257,N258)=0,MAX(N257,N258),MIN(N257,N258))/3,2)</f>
        <v>4.59</v>
      </c>
      <c r="M263" s="111"/>
      <c r="N263" s="110">
        <f>ROUNDDOWN(L259+2*L259*IF(MIN(N257,N258)=0,MAX(N257,N258),MIN(N257,N258))/3,2)</f>
        <v>4.74</v>
      </c>
      <c r="O263" s="111"/>
      <c r="P263" s="110">
        <f>ROUNDDOWN(L259+3*L259*IF(MIN(N257,N258)=0,MAX(N257,N258),MIN(N257,N258))/3,2)</f>
        <v>4.8899999999999997</v>
      </c>
      <c r="Q263" s="111"/>
      <c r="R263" s="66"/>
      <c r="S263" s="63" t="s">
        <v>14</v>
      </c>
      <c r="T263" s="108" t="s">
        <v>61</v>
      </c>
      <c r="U263" s="26"/>
      <c r="V263" s="112">
        <f>ROUNDUP(AD259-3*AD259*IF(MIN(AF257,AF258)=0,MAX(AF257,AF258),MIN(AF257,AF258))/3,2)</f>
        <v>1.23</v>
      </c>
      <c r="W263" s="111"/>
      <c r="X263" s="110">
        <f>ROUNDUP(AD259-2*AD259*IF(MIN(AF257,AF258)=0,MAX(AF257,AF258),MIN(AF257,AF258))/3,2)</f>
        <v>1.32</v>
      </c>
      <c r="Y263" s="111"/>
      <c r="Z263" s="110">
        <f>ROUNDUP(AD259-1*AD259*IF(MIN(AF257,AF258)=0,MAX(AF257,AF258),MIN(AF257,AF258))/3,2)</f>
        <v>1.41</v>
      </c>
      <c r="AA263" s="111"/>
      <c r="AB263" s="112">
        <f>AD259</f>
        <v>1.5</v>
      </c>
      <c r="AC263" s="111"/>
      <c r="AD263" s="110">
        <f>ROUNDDOWN(AD259+1*AD259*IF(MIN(AF257,AF258)=0,MAX(AF257,AF258),MIN(AF257,AF258))/3,2)</f>
        <v>1.59</v>
      </c>
      <c r="AE263" s="111"/>
      <c r="AF263" s="110">
        <f>ROUNDDOWN(AD259+2*AD259*IF(MIN(AF257,AF258)=0,MAX(AF257,AF258),MIN(AF257,AF258))/3,2)</f>
        <v>1.68</v>
      </c>
      <c r="AG263" s="111"/>
      <c r="AH263" s="110">
        <f>ROUNDDOWN(AD259+3*AD259*IF(MIN(AF257,AF258)=0,MAX(AF257,AF258),MIN(AF257,AF258))/3,2)</f>
        <v>1.77</v>
      </c>
      <c r="AI263" s="111"/>
      <c r="AJ263" s="65"/>
      <c r="AK263" s="63" t="s">
        <v>14</v>
      </c>
      <c r="AL263" s="108" t="s">
        <v>61</v>
      </c>
      <c r="AM263" s="26"/>
      <c r="AN263" s="113">
        <f>ROUNDUP(AV259-3*AV259*IF(MIN(AX257,AX258)=0,MAX(AX257,AX258),MIN(AX257,AX258))/3,2)</f>
        <v>45.76</v>
      </c>
      <c r="AO263" s="114"/>
      <c r="AP263" s="115">
        <f>ROUNDUP(AV259-2*AV259*IF(MIN(AX257,AX258)=0,MAX(AX257,AX258),MIN(AX257,AX258))/3,2)</f>
        <v>47.84</v>
      </c>
      <c r="AQ263" s="114"/>
      <c r="AR263" s="115">
        <f>ROUNDUP(AV259-1*AV259*IF(MIN(AX257,AX258)=0,MAX(AX257,AX258),MIN(AX257,AX258))/3,2)</f>
        <v>49.92</v>
      </c>
      <c r="AS263" s="114"/>
      <c r="AT263" s="113">
        <f>AV259</f>
        <v>52</v>
      </c>
      <c r="AU263" s="114"/>
      <c r="AV263" s="115">
        <f>ROUNDDOWN(AV259+1*AV259*IF(MIN(AX257,AX258)=0,MAX(AX257,AX258),MIN(AX257,AX258))/3,2)</f>
        <v>54.08</v>
      </c>
      <c r="AW263" s="114"/>
      <c r="AX263" s="115">
        <f>ROUNDDOWN(AV259+2*AV259*IF(MIN(AX257,AX258)=0,MAX(AX257,AX258),MIN(AX257,AX258))/3,2)</f>
        <v>56.16</v>
      </c>
      <c r="AY263" s="114"/>
      <c r="AZ263" s="115">
        <f>ROUNDDOWN(AV259+3*AV259*IF(MIN(AX257,AX258)=0,MAX(AX257,AX258),MIN(AX257,AX258))/3,2)</f>
        <v>58.24</v>
      </c>
      <c r="BA263" s="114"/>
    </row>
    <row r="264" spans="1:53" x14ac:dyDescent="0.2">
      <c r="A264" s="29"/>
      <c r="B264" s="30"/>
      <c r="C264" s="19"/>
      <c r="D264" s="31"/>
      <c r="E264" s="32"/>
      <c r="F264" s="33"/>
      <c r="G264" s="32"/>
      <c r="H264" s="33"/>
      <c r="I264" s="32"/>
      <c r="J264" s="33"/>
      <c r="K264" s="32"/>
      <c r="L264" s="33"/>
      <c r="M264" s="32"/>
      <c r="N264" s="33"/>
      <c r="O264" s="32"/>
      <c r="P264" s="33"/>
      <c r="Q264" s="34"/>
      <c r="R264" s="35"/>
      <c r="S264" s="29"/>
      <c r="T264" s="30"/>
      <c r="U264" s="19"/>
      <c r="V264" s="31"/>
      <c r="W264" s="32"/>
      <c r="X264" s="33"/>
      <c r="Y264" s="32"/>
      <c r="Z264" s="33"/>
      <c r="AA264" s="32"/>
      <c r="AB264" s="33"/>
      <c r="AC264" s="32"/>
      <c r="AD264" s="33"/>
      <c r="AE264" s="32"/>
      <c r="AF264" s="33"/>
      <c r="AG264" s="32"/>
      <c r="AH264" s="33"/>
      <c r="AI264" s="34"/>
      <c r="AJ264" s="19"/>
      <c r="AK264" s="29"/>
      <c r="AL264" s="30"/>
      <c r="AM264" s="19"/>
      <c r="AN264" s="31"/>
      <c r="AO264" s="32"/>
      <c r="AP264" s="33"/>
      <c r="AQ264" s="32"/>
      <c r="AR264" s="33"/>
      <c r="AS264" s="32"/>
      <c r="AT264" s="33"/>
      <c r="AU264" s="32"/>
      <c r="AV264" s="33"/>
      <c r="AW264" s="32"/>
      <c r="AX264" s="33"/>
      <c r="AY264" s="32"/>
      <c r="AZ264" s="33"/>
      <c r="BA264" s="34"/>
    </row>
    <row r="265" spans="1:53" ht="20.100000000000001" customHeight="1" x14ac:dyDescent="0.2">
      <c r="A265" s="59"/>
      <c r="B265" s="45"/>
      <c r="C265" s="19"/>
      <c r="D265" s="37"/>
      <c r="E265" s="38"/>
      <c r="F265" s="39"/>
      <c r="G265" s="35"/>
      <c r="H265" s="37"/>
      <c r="I265" s="35"/>
      <c r="J265" s="37"/>
      <c r="K265" s="35"/>
      <c r="L265" s="35"/>
      <c r="M265" s="40"/>
      <c r="N265" s="37"/>
      <c r="O265" s="35"/>
      <c r="P265" s="37"/>
      <c r="Q265" s="40"/>
      <c r="R265" s="35"/>
      <c r="S265" s="59"/>
      <c r="T265" s="45"/>
      <c r="U265" s="19"/>
      <c r="V265" s="37"/>
      <c r="W265" s="38"/>
      <c r="X265" s="39"/>
      <c r="Y265" s="35"/>
      <c r="Z265" s="37"/>
      <c r="AA265" s="35"/>
      <c r="AB265" s="37"/>
      <c r="AC265" s="35"/>
      <c r="AD265" s="35"/>
      <c r="AE265" s="40"/>
      <c r="AF265" s="37"/>
      <c r="AG265" s="35"/>
      <c r="AH265" s="37"/>
      <c r="AI265" s="40"/>
      <c r="AK265" s="59"/>
      <c r="AL265" s="45"/>
      <c r="AM265" s="19"/>
      <c r="AN265" s="37"/>
      <c r="AO265" s="38"/>
      <c r="AP265" s="39"/>
      <c r="AQ265" s="35"/>
      <c r="AR265" s="37"/>
      <c r="AS265" s="35"/>
      <c r="AT265" s="37"/>
      <c r="AU265" s="35"/>
      <c r="AV265" s="35"/>
      <c r="AW265" s="40"/>
      <c r="AX265" s="37"/>
      <c r="AY265" s="35"/>
      <c r="AZ265" s="37"/>
      <c r="BA265" s="40"/>
    </row>
    <row r="266" spans="1:53" ht="20.100000000000001" customHeight="1" x14ac:dyDescent="0.2">
      <c r="A266" s="60"/>
      <c r="B266" s="46"/>
      <c r="C266" s="19"/>
      <c r="D266" s="37"/>
      <c r="E266" s="40"/>
      <c r="F266" s="37"/>
      <c r="G266" s="36"/>
      <c r="H266" s="41"/>
      <c r="I266" s="36"/>
      <c r="J266" s="41"/>
      <c r="K266" s="36"/>
      <c r="L266" s="36"/>
      <c r="M266" s="42"/>
      <c r="N266" s="41"/>
      <c r="O266" s="36"/>
      <c r="P266" s="41"/>
      <c r="Q266" s="35"/>
      <c r="R266" s="35"/>
      <c r="S266" s="60"/>
      <c r="T266" s="46"/>
      <c r="U266" s="19"/>
      <c r="V266" s="37"/>
      <c r="W266" s="40"/>
      <c r="X266" s="37"/>
      <c r="Y266" s="36"/>
      <c r="Z266" s="41"/>
      <c r="AA266" s="36"/>
      <c r="AB266" s="41"/>
      <c r="AC266" s="36"/>
      <c r="AD266" s="36"/>
      <c r="AE266" s="42"/>
      <c r="AF266" s="41"/>
      <c r="AG266" s="36"/>
      <c r="AH266" s="41"/>
      <c r="AI266" s="35"/>
      <c r="AK266" s="60"/>
      <c r="AL266" s="46"/>
      <c r="AM266" s="19"/>
      <c r="AN266" s="37"/>
      <c r="AO266" s="40"/>
      <c r="AP266" s="37"/>
      <c r="AQ266" s="36"/>
      <c r="AR266" s="41"/>
      <c r="AS266" s="36"/>
      <c r="AT266" s="41"/>
      <c r="AU266" s="36"/>
      <c r="AV266" s="36"/>
      <c r="AW266" s="42"/>
      <c r="AX266" s="41"/>
      <c r="AY266" s="36"/>
      <c r="AZ266" s="41"/>
      <c r="BA266" s="35"/>
    </row>
    <row r="267" spans="1:53" ht="20.100000000000001" customHeight="1" x14ac:dyDescent="0.2">
      <c r="A267" s="60"/>
      <c r="B267" s="45"/>
      <c r="C267" s="19"/>
      <c r="D267" s="37"/>
      <c r="E267" s="38"/>
      <c r="F267" s="39"/>
      <c r="G267" s="43"/>
      <c r="H267" s="39"/>
      <c r="I267" s="43"/>
      <c r="J267" s="39"/>
      <c r="K267" s="43"/>
      <c r="L267" s="43"/>
      <c r="M267" s="38"/>
      <c r="N267" s="39"/>
      <c r="O267" s="43"/>
      <c r="P267" s="39"/>
      <c r="Q267" s="35"/>
      <c r="R267" s="35"/>
      <c r="S267" s="60"/>
      <c r="T267" s="45"/>
      <c r="U267" s="19"/>
      <c r="V267" s="37"/>
      <c r="W267" s="38"/>
      <c r="X267" s="39"/>
      <c r="Y267" s="43"/>
      <c r="Z267" s="39"/>
      <c r="AA267" s="43"/>
      <c r="AB267" s="39"/>
      <c r="AC267" s="43"/>
      <c r="AD267" s="43"/>
      <c r="AE267" s="38"/>
      <c r="AF267" s="39"/>
      <c r="AG267" s="43"/>
      <c r="AH267" s="39"/>
      <c r="AI267" s="35"/>
      <c r="AK267" s="60"/>
      <c r="AL267" s="45"/>
      <c r="AM267" s="19"/>
      <c r="AN267" s="37"/>
      <c r="AO267" s="38"/>
      <c r="AP267" s="39"/>
      <c r="AQ267" s="43"/>
      <c r="AR267" s="39"/>
      <c r="AS267" s="43"/>
      <c r="AT267" s="39"/>
      <c r="AU267" s="43"/>
      <c r="AV267" s="43"/>
      <c r="AW267" s="38"/>
      <c r="AX267" s="39"/>
      <c r="AY267" s="43"/>
      <c r="AZ267" s="39"/>
      <c r="BA267" s="35"/>
    </row>
    <row r="268" spans="1:53" ht="20.100000000000001" customHeight="1" x14ac:dyDescent="0.2">
      <c r="A268" s="60"/>
      <c r="B268" s="46"/>
      <c r="C268" s="19"/>
      <c r="D268" s="37"/>
      <c r="E268" s="40"/>
      <c r="F268" s="37"/>
      <c r="G268" s="35"/>
      <c r="H268" s="37"/>
      <c r="I268" s="35"/>
      <c r="J268" s="37"/>
      <c r="K268" s="35"/>
      <c r="L268" s="35"/>
      <c r="M268" s="40"/>
      <c r="N268" s="37"/>
      <c r="O268" s="35"/>
      <c r="P268" s="37"/>
      <c r="Q268" s="35"/>
      <c r="R268" s="35"/>
      <c r="S268" s="60"/>
      <c r="T268" s="46"/>
      <c r="U268" s="19"/>
      <c r="V268" s="37"/>
      <c r="W268" s="40"/>
      <c r="X268" s="37"/>
      <c r="Y268" s="35"/>
      <c r="Z268" s="37"/>
      <c r="AA268" s="35"/>
      <c r="AB268" s="37"/>
      <c r="AC268" s="35"/>
      <c r="AD268" s="35"/>
      <c r="AE268" s="40"/>
      <c r="AF268" s="37"/>
      <c r="AG268" s="35"/>
      <c r="AH268" s="37"/>
      <c r="AI268" s="35"/>
      <c r="AK268" s="60"/>
      <c r="AL268" s="46"/>
      <c r="AM268" s="19"/>
      <c r="AN268" s="37"/>
      <c r="AO268" s="40"/>
      <c r="AP268" s="37"/>
      <c r="AQ268" s="35"/>
      <c r="AR268" s="37"/>
      <c r="AS268" s="35"/>
      <c r="AT268" s="37"/>
      <c r="AU268" s="35"/>
      <c r="AV268" s="35"/>
      <c r="AW268" s="40"/>
      <c r="AX268" s="37"/>
      <c r="AY268" s="35"/>
      <c r="AZ268" s="37"/>
      <c r="BA268" s="35"/>
    </row>
    <row r="269" spans="1:53" ht="20.100000000000001" customHeight="1" x14ac:dyDescent="0.2">
      <c r="A269" s="60"/>
      <c r="B269" s="45"/>
      <c r="C269" s="19"/>
      <c r="D269" s="37"/>
      <c r="E269" s="38"/>
      <c r="F269" s="39"/>
      <c r="G269" s="43"/>
      <c r="H269" s="39"/>
      <c r="I269" s="43"/>
      <c r="J269" s="39"/>
      <c r="K269" s="43"/>
      <c r="L269" s="43"/>
      <c r="M269" s="38"/>
      <c r="N269" s="39"/>
      <c r="O269" s="43"/>
      <c r="P269" s="39"/>
      <c r="Q269" s="35"/>
      <c r="R269" s="35"/>
      <c r="S269" s="60"/>
      <c r="T269" s="45"/>
      <c r="U269" s="19"/>
      <c r="V269" s="37"/>
      <c r="W269" s="38"/>
      <c r="X269" s="39"/>
      <c r="Y269" s="43"/>
      <c r="Z269" s="39"/>
      <c r="AA269" s="43"/>
      <c r="AB269" s="39"/>
      <c r="AC269" s="43"/>
      <c r="AD269" s="43"/>
      <c r="AE269" s="38"/>
      <c r="AF269" s="39"/>
      <c r="AG269" s="43"/>
      <c r="AH269" s="39"/>
      <c r="AI269" s="35"/>
      <c r="AK269" s="60"/>
      <c r="AL269" s="45"/>
      <c r="AM269" s="19"/>
      <c r="AN269" s="37"/>
      <c r="AO269" s="38"/>
      <c r="AP269" s="39"/>
      <c r="AQ269" s="43"/>
      <c r="AR269" s="39"/>
      <c r="AS269" s="43"/>
      <c r="AT269" s="39"/>
      <c r="AU269" s="43"/>
      <c r="AV269" s="43"/>
      <c r="AW269" s="38"/>
      <c r="AX269" s="39"/>
      <c r="AY269" s="43"/>
      <c r="AZ269" s="39"/>
      <c r="BA269" s="35"/>
    </row>
    <row r="270" spans="1:53" ht="20.100000000000001" customHeight="1" x14ac:dyDescent="0.2">
      <c r="A270" s="60"/>
      <c r="B270" s="46"/>
      <c r="C270" s="19"/>
      <c r="D270" s="37"/>
      <c r="E270" s="40"/>
      <c r="F270" s="37"/>
      <c r="G270" s="35"/>
      <c r="H270" s="37"/>
      <c r="I270" s="35"/>
      <c r="J270" s="37"/>
      <c r="K270" s="35"/>
      <c r="L270" s="35"/>
      <c r="M270" s="40"/>
      <c r="N270" s="37"/>
      <c r="O270" s="35"/>
      <c r="P270" s="37"/>
      <c r="Q270" s="35"/>
      <c r="R270" s="35"/>
      <c r="S270" s="60"/>
      <c r="T270" s="46"/>
      <c r="U270" s="19"/>
      <c r="V270" s="37"/>
      <c r="W270" s="40"/>
      <c r="X270" s="37"/>
      <c r="Y270" s="35"/>
      <c r="Z270" s="37"/>
      <c r="AA270" s="35"/>
      <c r="AB270" s="37"/>
      <c r="AC270" s="35"/>
      <c r="AD270" s="35"/>
      <c r="AE270" s="40"/>
      <c r="AF270" s="37"/>
      <c r="AG270" s="35"/>
      <c r="AH270" s="37"/>
      <c r="AI270" s="35"/>
      <c r="AK270" s="60"/>
      <c r="AL270" s="46"/>
      <c r="AM270" s="19"/>
      <c r="AN270" s="37"/>
      <c r="AO270" s="40"/>
      <c r="AP270" s="37"/>
      <c r="AQ270" s="35"/>
      <c r="AR270" s="37"/>
      <c r="AS270" s="35"/>
      <c r="AT270" s="37"/>
      <c r="AU270" s="35"/>
      <c r="AV270" s="35"/>
      <c r="AW270" s="40"/>
      <c r="AX270" s="37"/>
      <c r="AY270" s="35"/>
      <c r="AZ270" s="37"/>
      <c r="BA270" s="35"/>
    </row>
    <row r="271" spans="1:53" ht="20.100000000000001" customHeight="1" x14ac:dyDescent="0.2">
      <c r="A271" s="60"/>
      <c r="B271" s="45"/>
      <c r="C271" s="19"/>
      <c r="D271" s="37"/>
      <c r="E271" s="38"/>
      <c r="F271" s="39"/>
      <c r="G271" s="43"/>
      <c r="H271" s="39"/>
      <c r="I271" s="43"/>
      <c r="J271" s="39"/>
      <c r="K271" s="43"/>
      <c r="L271" s="43"/>
      <c r="M271" s="38"/>
      <c r="N271" s="39"/>
      <c r="O271" s="43"/>
      <c r="P271" s="39"/>
      <c r="Q271" s="35"/>
      <c r="R271" s="35"/>
      <c r="S271" s="60"/>
      <c r="T271" s="45"/>
      <c r="U271" s="19"/>
      <c r="V271" s="37"/>
      <c r="W271" s="38"/>
      <c r="X271" s="39"/>
      <c r="Y271" s="43"/>
      <c r="Z271" s="39"/>
      <c r="AA271" s="43"/>
      <c r="AB271" s="39"/>
      <c r="AC271" s="43"/>
      <c r="AD271" s="43"/>
      <c r="AE271" s="38"/>
      <c r="AF271" s="39"/>
      <c r="AG271" s="43"/>
      <c r="AH271" s="39"/>
      <c r="AI271" s="35"/>
      <c r="AK271" s="60"/>
      <c r="AL271" s="45"/>
      <c r="AM271" s="19"/>
      <c r="AN271" s="37"/>
      <c r="AO271" s="38"/>
      <c r="AP271" s="39"/>
      <c r="AQ271" s="43"/>
      <c r="AR271" s="39"/>
      <c r="AS271" s="43"/>
      <c r="AT271" s="39"/>
      <c r="AU271" s="43"/>
      <c r="AV271" s="43"/>
      <c r="AW271" s="38"/>
      <c r="AX271" s="39"/>
      <c r="AY271" s="43"/>
      <c r="AZ271" s="39"/>
      <c r="BA271" s="35"/>
    </row>
    <row r="272" spans="1:53" ht="20.100000000000001" customHeight="1" x14ac:dyDescent="0.2">
      <c r="A272" s="60"/>
      <c r="B272" s="46"/>
      <c r="C272" s="19"/>
      <c r="D272" s="37"/>
      <c r="E272" s="40"/>
      <c r="F272" s="37"/>
      <c r="G272" s="35"/>
      <c r="H272" s="37"/>
      <c r="I272" s="35"/>
      <c r="J272" s="37"/>
      <c r="K272" s="35"/>
      <c r="L272" s="35"/>
      <c r="M272" s="40"/>
      <c r="N272" s="37"/>
      <c r="O272" s="35"/>
      <c r="P272" s="37"/>
      <c r="Q272" s="35"/>
      <c r="R272" s="35"/>
      <c r="S272" s="60"/>
      <c r="T272" s="46"/>
      <c r="U272" s="19"/>
      <c r="V272" s="37"/>
      <c r="W272" s="40"/>
      <c r="X272" s="37"/>
      <c r="Y272" s="35"/>
      <c r="Z272" s="37"/>
      <c r="AA272" s="35"/>
      <c r="AB272" s="37"/>
      <c r="AC272" s="35"/>
      <c r="AD272" s="35"/>
      <c r="AE272" s="40"/>
      <c r="AF272" s="37"/>
      <c r="AG272" s="35"/>
      <c r="AH272" s="37"/>
      <c r="AI272" s="35"/>
      <c r="AK272" s="60"/>
      <c r="AL272" s="46"/>
      <c r="AM272" s="19"/>
      <c r="AN272" s="37"/>
      <c r="AO272" s="40"/>
      <c r="AP272" s="37"/>
      <c r="AQ272" s="35"/>
      <c r="AR272" s="37"/>
      <c r="AS272" s="35"/>
      <c r="AT272" s="37"/>
      <c r="AU272" s="35"/>
      <c r="AV272" s="35"/>
      <c r="AW272" s="40"/>
      <c r="AX272" s="37"/>
      <c r="AY272" s="35"/>
      <c r="AZ272" s="37"/>
      <c r="BA272" s="35"/>
    </row>
    <row r="273" spans="1:53" ht="20.100000000000001" customHeight="1" x14ac:dyDescent="0.2">
      <c r="A273" s="60"/>
      <c r="B273" s="45"/>
      <c r="C273" s="19"/>
      <c r="D273" s="37"/>
      <c r="E273" s="38"/>
      <c r="F273" s="39"/>
      <c r="G273" s="43"/>
      <c r="H273" s="39"/>
      <c r="I273" s="43"/>
      <c r="J273" s="39"/>
      <c r="K273" s="43"/>
      <c r="L273" s="43"/>
      <c r="M273" s="38"/>
      <c r="N273" s="39"/>
      <c r="O273" s="43"/>
      <c r="P273" s="39"/>
      <c r="Q273" s="35"/>
      <c r="R273" s="35"/>
      <c r="S273" s="60"/>
      <c r="T273" s="45"/>
      <c r="U273" s="19"/>
      <c r="V273" s="37"/>
      <c r="W273" s="38"/>
      <c r="X273" s="39"/>
      <c r="Y273" s="43"/>
      <c r="Z273" s="39"/>
      <c r="AA273" s="43"/>
      <c r="AB273" s="39"/>
      <c r="AC273" s="43"/>
      <c r="AD273" s="43"/>
      <c r="AE273" s="38"/>
      <c r="AF273" s="39"/>
      <c r="AG273" s="43"/>
      <c r="AH273" s="39"/>
      <c r="AI273" s="35"/>
      <c r="AK273" s="60"/>
      <c r="AL273" s="45"/>
      <c r="AM273" s="19"/>
      <c r="AN273" s="37"/>
      <c r="AO273" s="38"/>
      <c r="AP273" s="39"/>
      <c r="AQ273" s="43"/>
      <c r="AR273" s="39"/>
      <c r="AS273" s="43"/>
      <c r="AT273" s="39"/>
      <c r="AU273" s="43"/>
      <c r="AV273" s="43"/>
      <c r="AW273" s="38"/>
      <c r="AX273" s="39"/>
      <c r="AY273" s="43"/>
      <c r="AZ273" s="39"/>
      <c r="BA273" s="35"/>
    </row>
    <row r="274" spans="1:53" ht="20.100000000000001" customHeight="1" x14ac:dyDescent="0.2">
      <c r="A274" s="60"/>
      <c r="B274" s="46"/>
      <c r="C274" s="19"/>
      <c r="D274" s="37"/>
      <c r="E274" s="40"/>
      <c r="F274" s="37"/>
      <c r="G274" s="35"/>
      <c r="H274" s="37"/>
      <c r="I274" s="35"/>
      <c r="J274" s="37"/>
      <c r="K274" s="35"/>
      <c r="L274" s="35"/>
      <c r="M274" s="40"/>
      <c r="N274" s="37"/>
      <c r="O274" s="35"/>
      <c r="P274" s="37"/>
      <c r="Q274" s="35"/>
      <c r="R274" s="35"/>
      <c r="S274" s="60"/>
      <c r="T274" s="46"/>
      <c r="U274" s="19"/>
      <c r="V274" s="37"/>
      <c r="W274" s="40"/>
      <c r="X274" s="37"/>
      <c r="Y274" s="35"/>
      <c r="Z274" s="37"/>
      <c r="AA274" s="35"/>
      <c r="AB274" s="37"/>
      <c r="AC274" s="35"/>
      <c r="AD274" s="35"/>
      <c r="AE274" s="40"/>
      <c r="AF274" s="37"/>
      <c r="AG274" s="35"/>
      <c r="AH274" s="37"/>
      <c r="AI274" s="35"/>
      <c r="AK274" s="60"/>
      <c r="AL274" s="46"/>
      <c r="AM274" s="19"/>
      <c r="AN274" s="37"/>
      <c r="AO274" s="40"/>
      <c r="AP274" s="37"/>
      <c r="AQ274" s="35"/>
      <c r="AR274" s="37"/>
      <c r="AS274" s="35"/>
      <c r="AT274" s="37"/>
      <c r="AU274" s="35"/>
      <c r="AV274" s="35"/>
      <c r="AW274" s="40"/>
      <c r="AX274" s="37"/>
      <c r="AY274" s="35"/>
      <c r="AZ274" s="37"/>
      <c r="BA274" s="35"/>
    </row>
    <row r="275" spans="1:53" ht="20.100000000000001" customHeight="1" x14ac:dyDescent="0.2">
      <c r="A275" s="60"/>
      <c r="B275" s="45"/>
      <c r="C275" s="19"/>
      <c r="D275" s="37"/>
      <c r="E275" s="38"/>
      <c r="F275" s="39"/>
      <c r="G275" s="43"/>
      <c r="H275" s="39"/>
      <c r="I275" s="43"/>
      <c r="J275" s="39"/>
      <c r="K275" s="43"/>
      <c r="L275" s="43"/>
      <c r="M275" s="38"/>
      <c r="N275" s="39"/>
      <c r="O275" s="43"/>
      <c r="P275" s="39"/>
      <c r="Q275" s="35"/>
      <c r="R275" s="35"/>
      <c r="S275" s="60"/>
      <c r="T275" s="45"/>
      <c r="U275" s="19"/>
      <c r="V275" s="37"/>
      <c r="W275" s="38"/>
      <c r="X275" s="39"/>
      <c r="Y275" s="43"/>
      <c r="Z275" s="39"/>
      <c r="AA275" s="43"/>
      <c r="AB275" s="39"/>
      <c r="AC275" s="43"/>
      <c r="AD275" s="43"/>
      <c r="AE275" s="38"/>
      <c r="AF275" s="39"/>
      <c r="AG275" s="43"/>
      <c r="AH275" s="39"/>
      <c r="AI275" s="35"/>
      <c r="AK275" s="60"/>
      <c r="AL275" s="45"/>
      <c r="AM275" s="19"/>
      <c r="AN275" s="37"/>
      <c r="AO275" s="38"/>
      <c r="AP275" s="39"/>
      <c r="AQ275" s="43"/>
      <c r="AR275" s="39"/>
      <c r="AS275" s="43"/>
      <c r="AT275" s="39"/>
      <c r="AU275" s="43"/>
      <c r="AV275" s="43"/>
      <c r="AW275" s="38"/>
      <c r="AX275" s="39"/>
      <c r="AY275" s="43"/>
      <c r="AZ275" s="39"/>
      <c r="BA275" s="35"/>
    </row>
    <row r="276" spans="1:53" ht="20.100000000000001" customHeight="1" x14ac:dyDescent="0.2">
      <c r="A276" s="60"/>
      <c r="B276" s="46"/>
      <c r="C276" s="19"/>
      <c r="D276" s="37"/>
      <c r="E276" s="40"/>
      <c r="F276" s="37"/>
      <c r="G276" s="35"/>
      <c r="H276" s="37"/>
      <c r="I276" s="35"/>
      <c r="J276" s="37"/>
      <c r="K276" s="35"/>
      <c r="L276" s="35"/>
      <c r="M276" s="40"/>
      <c r="N276" s="37"/>
      <c r="O276" s="35"/>
      <c r="P276" s="37"/>
      <c r="Q276" s="35"/>
      <c r="R276" s="35"/>
      <c r="S276" s="60"/>
      <c r="T276" s="46"/>
      <c r="U276" s="19"/>
      <c r="V276" s="37"/>
      <c r="W276" s="40"/>
      <c r="X276" s="37"/>
      <c r="Y276" s="35"/>
      <c r="Z276" s="37"/>
      <c r="AA276" s="35"/>
      <c r="AB276" s="37"/>
      <c r="AC276" s="35"/>
      <c r="AD276" s="35"/>
      <c r="AE276" s="40"/>
      <c r="AF276" s="37"/>
      <c r="AG276" s="35"/>
      <c r="AH276" s="37"/>
      <c r="AI276" s="35"/>
      <c r="AK276" s="60"/>
      <c r="AL276" s="46"/>
      <c r="AM276" s="19"/>
      <c r="AN276" s="37"/>
      <c r="AO276" s="40"/>
      <c r="AP276" s="37"/>
      <c r="AQ276" s="35"/>
      <c r="AR276" s="37"/>
      <c r="AS276" s="35"/>
      <c r="AT276" s="37"/>
      <c r="AU276" s="35"/>
      <c r="AV276" s="35"/>
      <c r="AW276" s="40"/>
      <c r="AX276" s="37"/>
      <c r="AY276" s="35"/>
      <c r="AZ276" s="37"/>
      <c r="BA276" s="35"/>
    </row>
    <row r="277" spans="1:53" ht="20.100000000000001" customHeight="1" x14ac:dyDescent="0.2">
      <c r="A277" s="60"/>
      <c r="B277" s="45"/>
      <c r="C277" s="19"/>
      <c r="D277" s="37"/>
      <c r="E277" s="38"/>
      <c r="F277" s="39"/>
      <c r="G277" s="43"/>
      <c r="H277" s="39"/>
      <c r="I277" s="43"/>
      <c r="J277" s="39"/>
      <c r="K277" s="43"/>
      <c r="L277" s="43"/>
      <c r="M277" s="38"/>
      <c r="N277" s="39"/>
      <c r="O277" s="43"/>
      <c r="P277" s="39"/>
      <c r="Q277" s="35"/>
      <c r="R277" s="35"/>
      <c r="S277" s="60"/>
      <c r="T277" s="45"/>
      <c r="U277" s="19"/>
      <c r="V277" s="37"/>
      <c r="W277" s="38"/>
      <c r="X277" s="39"/>
      <c r="Y277" s="43"/>
      <c r="Z277" s="39"/>
      <c r="AA277" s="43"/>
      <c r="AB277" s="39"/>
      <c r="AC277" s="43"/>
      <c r="AD277" s="43"/>
      <c r="AE277" s="38"/>
      <c r="AF277" s="39"/>
      <c r="AG277" s="43"/>
      <c r="AH277" s="39"/>
      <c r="AI277" s="35"/>
      <c r="AK277" s="60"/>
      <c r="AL277" s="45"/>
      <c r="AM277" s="19"/>
      <c r="AN277" s="37"/>
      <c r="AO277" s="38"/>
      <c r="AP277" s="39"/>
      <c r="AQ277" s="43"/>
      <c r="AR277" s="39"/>
      <c r="AS277" s="43"/>
      <c r="AT277" s="39"/>
      <c r="AU277" s="43"/>
      <c r="AV277" s="43"/>
      <c r="AW277" s="38"/>
      <c r="AX277" s="39"/>
      <c r="AY277" s="43"/>
      <c r="AZ277" s="39"/>
      <c r="BA277" s="35"/>
    </row>
    <row r="278" spans="1:53" ht="20.100000000000001" customHeight="1" x14ac:dyDescent="0.2">
      <c r="A278" s="60"/>
      <c r="B278" s="46"/>
      <c r="C278" s="19"/>
      <c r="D278" s="37"/>
      <c r="E278" s="38"/>
      <c r="F278" s="39"/>
      <c r="G278" s="43"/>
      <c r="H278" s="39"/>
      <c r="I278" s="43"/>
      <c r="J278" s="39"/>
      <c r="K278" s="43"/>
      <c r="L278" s="43"/>
      <c r="M278" s="38"/>
      <c r="N278" s="39"/>
      <c r="O278" s="43"/>
      <c r="P278" s="39"/>
      <c r="Q278" s="35"/>
      <c r="R278" s="35"/>
      <c r="S278" s="60"/>
      <c r="T278" s="46"/>
      <c r="U278" s="19"/>
      <c r="V278" s="37"/>
      <c r="W278" s="38"/>
      <c r="X278" s="39"/>
      <c r="Y278" s="43"/>
      <c r="Z278" s="39"/>
      <c r="AA278" s="43"/>
      <c r="AB278" s="39"/>
      <c r="AC278" s="43"/>
      <c r="AD278" s="43"/>
      <c r="AE278" s="38"/>
      <c r="AF278" s="39"/>
      <c r="AG278" s="43"/>
      <c r="AH278" s="39"/>
      <c r="AI278" s="35"/>
      <c r="AK278" s="60"/>
      <c r="AL278" s="46"/>
      <c r="AM278" s="19"/>
      <c r="AN278" s="37"/>
      <c r="AO278" s="38"/>
      <c r="AP278" s="39"/>
      <c r="AQ278" s="43"/>
      <c r="AR278" s="39"/>
      <c r="AS278" s="43"/>
      <c r="AT278" s="39"/>
      <c r="AU278" s="43"/>
      <c r="AV278" s="43"/>
      <c r="AW278" s="38"/>
      <c r="AX278" s="39"/>
      <c r="AY278" s="43"/>
      <c r="AZ278" s="39"/>
      <c r="BA278" s="35"/>
    </row>
    <row r="279" spans="1:53" ht="20.100000000000001" customHeight="1" x14ac:dyDescent="0.2">
      <c r="A279" s="60"/>
      <c r="B279" s="45"/>
      <c r="C279" s="19"/>
      <c r="D279" s="37"/>
      <c r="E279" s="40"/>
      <c r="F279" s="37"/>
      <c r="G279" s="35"/>
      <c r="H279" s="37"/>
      <c r="I279" s="35"/>
      <c r="J279" s="37"/>
      <c r="K279" s="35"/>
      <c r="L279" s="35"/>
      <c r="M279" s="40"/>
      <c r="N279" s="37"/>
      <c r="O279" s="35"/>
      <c r="P279" s="37"/>
      <c r="Q279" s="35"/>
      <c r="R279" s="35"/>
      <c r="S279" s="60"/>
      <c r="T279" s="45"/>
      <c r="U279" s="19"/>
      <c r="V279" s="37"/>
      <c r="W279" s="40"/>
      <c r="X279" s="37"/>
      <c r="Y279" s="35"/>
      <c r="Z279" s="37"/>
      <c r="AA279" s="35"/>
      <c r="AB279" s="37"/>
      <c r="AC279" s="35"/>
      <c r="AD279" s="35"/>
      <c r="AE279" s="40"/>
      <c r="AF279" s="37"/>
      <c r="AG279" s="35"/>
      <c r="AH279" s="37"/>
      <c r="AI279" s="35"/>
      <c r="AK279" s="60"/>
      <c r="AL279" s="45"/>
      <c r="AM279" s="19"/>
      <c r="AN279" s="37"/>
      <c r="AO279" s="40"/>
      <c r="AP279" s="37"/>
      <c r="AQ279" s="35"/>
      <c r="AR279" s="37"/>
      <c r="AS279" s="35"/>
      <c r="AT279" s="37"/>
      <c r="AU279" s="35"/>
      <c r="AV279" s="35"/>
      <c r="AW279" s="40"/>
      <c r="AX279" s="37"/>
      <c r="AY279" s="35"/>
      <c r="AZ279" s="37"/>
      <c r="BA279" s="35"/>
    </row>
    <row r="280" spans="1:53" ht="20.100000000000001" customHeight="1" x14ac:dyDescent="0.2">
      <c r="A280" s="60"/>
      <c r="B280" s="46"/>
      <c r="C280" s="19"/>
      <c r="D280" s="37"/>
      <c r="E280" s="38"/>
      <c r="F280" s="39"/>
      <c r="G280" s="43"/>
      <c r="H280" s="39"/>
      <c r="I280" s="43"/>
      <c r="J280" s="39"/>
      <c r="K280" s="43"/>
      <c r="L280" s="43"/>
      <c r="M280" s="38"/>
      <c r="N280" s="39"/>
      <c r="O280" s="43"/>
      <c r="P280" s="39"/>
      <c r="Q280" s="35"/>
      <c r="R280" s="35"/>
      <c r="S280" s="60"/>
      <c r="T280" s="46"/>
      <c r="U280" s="19"/>
      <c r="V280" s="37"/>
      <c r="W280" s="38"/>
      <c r="X280" s="39"/>
      <c r="Y280" s="43"/>
      <c r="Z280" s="39"/>
      <c r="AA280" s="43"/>
      <c r="AB280" s="39"/>
      <c r="AC280" s="43"/>
      <c r="AD280" s="43"/>
      <c r="AE280" s="38"/>
      <c r="AF280" s="39"/>
      <c r="AG280" s="43"/>
      <c r="AH280" s="39"/>
      <c r="AI280" s="35"/>
      <c r="AK280" s="60"/>
      <c r="AL280" s="46"/>
      <c r="AM280" s="19"/>
      <c r="AN280" s="37"/>
      <c r="AO280" s="38"/>
      <c r="AP280" s="39"/>
      <c r="AQ280" s="43"/>
      <c r="AR280" s="39"/>
      <c r="AS280" s="43"/>
      <c r="AT280" s="39"/>
      <c r="AU280" s="43"/>
      <c r="AV280" s="43"/>
      <c r="AW280" s="38"/>
      <c r="AX280" s="39"/>
      <c r="AY280" s="43"/>
      <c r="AZ280" s="39"/>
      <c r="BA280" s="35"/>
    </row>
    <row r="281" spans="1:53" ht="20.100000000000001" customHeight="1" x14ac:dyDescent="0.2">
      <c r="A281" s="60"/>
      <c r="B281" s="45"/>
      <c r="C281" s="19"/>
      <c r="D281" s="37"/>
      <c r="E281" s="38"/>
      <c r="F281" s="39"/>
      <c r="G281" s="43"/>
      <c r="H281" s="39"/>
      <c r="I281" s="43"/>
      <c r="J281" s="39"/>
      <c r="K281" s="43"/>
      <c r="L281" s="43"/>
      <c r="M281" s="38"/>
      <c r="N281" s="39"/>
      <c r="O281" s="43"/>
      <c r="P281" s="39"/>
      <c r="Q281" s="35"/>
      <c r="R281" s="35"/>
      <c r="S281" s="60"/>
      <c r="T281" s="45"/>
      <c r="U281" s="19"/>
      <c r="V281" s="37"/>
      <c r="W281" s="38"/>
      <c r="X281" s="39"/>
      <c r="Y281" s="43"/>
      <c r="Z281" s="39"/>
      <c r="AA281" s="43"/>
      <c r="AB281" s="39"/>
      <c r="AC281" s="43"/>
      <c r="AD281" s="43"/>
      <c r="AE281" s="38"/>
      <c r="AF281" s="39"/>
      <c r="AG281" s="43"/>
      <c r="AH281" s="39"/>
      <c r="AI281" s="35"/>
      <c r="AK281" s="60"/>
      <c r="AL281" s="45"/>
      <c r="AM281" s="19"/>
      <c r="AN281" s="37"/>
      <c r="AO281" s="38"/>
      <c r="AP281" s="39"/>
      <c r="AQ281" s="43"/>
      <c r="AR281" s="39"/>
      <c r="AS281" s="43"/>
      <c r="AT281" s="39"/>
      <c r="AU281" s="43"/>
      <c r="AV281" s="43"/>
      <c r="AW281" s="38"/>
      <c r="AX281" s="39"/>
      <c r="AY281" s="43"/>
      <c r="AZ281" s="39"/>
      <c r="BA281" s="35"/>
    </row>
    <row r="282" spans="1:53" ht="20.100000000000001" customHeight="1" x14ac:dyDescent="0.2">
      <c r="A282" s="60"/>
      <c r="B282" s="46"/>
      <c r="C282" s="19"/>
      <c r="D282" s="37"/>
      <c r="E282" s="40"/>
      <c r="F282" s="37"/>
      <c r="G282" s="35"/>
      <c r="H282" s="37"/>
      <c r="I282" s="35"/>
      <c r="J282" s="37"/>
      <c r="K282" s="35"/>
      <c r="L282" s="35"/>
      <c r="M282" s="40"/>
      <c r="N282" s="37"/>
      <c r="O282" s="35"/>
      <c r="P282" s="37"/>
      <c r="Q282" s="35"/>
      <c r="R282" s="35"/>
      <c r="S282" s="60"/>
      <c r="T282" s="46"/>
      <c r="U282" s="19"/>
      <c r="V282" s="37"/>
      <c r="W282" s="40"/>
      <c r="X282" s="37"/>
      <c r="Y282" s="35"/>
      <c r="Z282" s="37"/>
      <c r="AA282" s="35"/>
      <c r="AB282" s="37"/>
      <c r="AC282" s="35"/>
      <c r="AD282" s="35"/>
      <c r="AE282" s="40"/>
      <c r="AF282" s="37"/>
      <c r="AG282" s="35"/>
      <c r="AH282" s="37"/>
      <c r="AI282" s="35"/>
      <c r="AK282" s="60"/>
      <c r="AL282" s="46"/>
      <c r="AM282" s="19"/>
      <c r="AN282" s="37"/>
      <c r="AO282" s="40"/>
      <c r="AP282" s="37"/>
      <c r="AQ282" s="35"/>
      <c r="AR282" s="37"/>
      <c r="AS282" s="35"/>
      <c r="AT282" s="37"/>
      <c r="AU282" s="35"/>
      <c r="AV282" s="35"/>
      <c r="AW282" s="40"/>
      <c r="AX282" s="37"/>
      <c r="AY282" s="35"/>
      <c r="AZ282" s="37"/>
      <c r="BA282" s="35"/>
    </row>
    <row r="283" spans="1:53" ht="20.100000000000001" customHeight="1" x14ac:dyDescent="0.2">
      <c r="A283" s="60"/>
      <c r="B283" s="45"/>
      <c r="C283" s="19"/>
      <c r="D283" s="37"/>
      <c r="E283" s="38"/>
      <c r="F283" s="39"/>
      <c r="G283" s="43"/>
      <c r="H283" s="39"/>
      <c r="I283" s="43"/>
      <c r="J283" s="39"/>
      <c r="K283" s="43"/>
      <c r="L283" s="43"/>
      <c r="M283" s="38"/>
      <c r="N283" s="39"/>
      <c r="O283" s="43"/>
      <c r="P283" s="39"/>
      <c r="Q283" s="35"/>
      <c r="R283" s="35"/>
      <c r="S283" s="60"/>
      <c r="T283" s="45"/>
      <c r="U283" s="19"/>
      <c r="V283" s="37"/>
      <c r="W283" s="38"/>
      <c r="X283" s="39"/>
      <c r="Y283" s="43"/>
      <c r="Z283" s="39"/>
      <c r="AA283" s="43"/>
      <c r="AB283" s="39"/>
      <c r="AC283" s="43"/>
      <c r="AD283" s="43"/>
      <c r="AE283" s="38"/>
      <c r="AF283" s="39"/>
      <c r="AG283" s="43"/>
      <c r="AH283" s="39"/>
      <c r="AI283" s="35"/>
      <c r="AK283" s="60"/>
      <c r="AL283" s="45"/>
      <c r="AM283" s="19"/>
      <c r="AN283" s="37"/>
      <c r="AO283" s="38"/>
      <c r="AP283" s="39"/>
      <c r="AQ283" s="43"/>
      <c r="AR283" s="39"/>
      <c r="AS283" s="43"/>
      <c r="AT283" s="39"/>
      <c r="AU283" s="43"/>
      <c r="AV283" s="43"/>
      <c r="AW283" s="38"/>
      <c r="AX283" s="39"/>
      <c r="AY283" s="43"/>
      <c r="AZ283" s="39"/>
      <c r="BA283" s="35"/>
    </row>
    <row r="284" spans="1:53" ht="20.100000000000001" customHeight="1" x14ac:dyDescent="0.2">
      <c r="A284" s="60"/>
      <c r="B284" s="46"/>
      <c r="C284" s="19"/>
      <c r="D284" s="37"/>
      <c r="E284" s="40"/>
      <c r="F284" s="37"/>
      <c r="G284" s="35"/>
      <c r="H284" s="37"/>
      <c r="I284" s="35"/>
      <c r="J284" s="37"/>
      <c r="K284" s="35"/>
      <c r="L284" s="35"/>
      <c r="M284" s="40"/>
      <c r="N284" s="37"/>
      <c r="O284" s="35"/>
      <c r="P284" s="37"/>
      <c r="Q284" s="35"/>
      <c r="R284" s="35"/>
      <c r="S284" s="60"/>
      <c r="T284" s="46"/>
      <c r="U284" s="19"/>
      <c r="V284" s="37"/>
      <c r="W284" s="40"/>
      <c r="X284" s="37"/>
      <c r="Y284" s="35"/>
      <c r="Z284" s="37"/>
      <c r="AA284" s="35"/>
      <c r="AB284" s="37"/>
      <c r="AC284" s="35"/>
      <c r="AD284" s="35"/>
      <c r="AE284" s="40"/>
      <c r="AF284" s="37"/>
      <c r="AG284" s="35"/>
      <c r="AH284" s="37"/>
      <c r="AI284" s="35"/>
      <c r="AK284" s="60"/>
      <c r="AL284" s="46"/>
      <c r="AM284" s="19"/>
      <c r="AN284" s="37"/>
      <c r="AO284" s="40"/>
      <c r="AP284" s="37"/>
      <c r="AQ284" s="35"/>
      <c r="AR284" s="37"/>
      <c r="AS284" s="35"/>
      <c r="AT284" s="37"/>
      <c r="AU284" s="35"/>
      <c r="AV284" s="35"/>
      <c r="AW284" s="40"/>
      <c r="AX284" s="37"/>
      <c r="AY284" s="35"/>
      <c r="AZ284" s="37"/>
      <c r="BA284" s="35"/>
    </row>
    <row r="285" spans="1:53" ht="20.100000000000001" customHeight="1" x14ac:dyDescent="0.2">
      <c r="A285" s="60"/>
      <c r="B285" s="45"/>
      <c r="C285" s="19"/>
      <c r="D285" s="37"/>
      <c r="E285" s="38"/>
      <c r="F285" s="39"/>
      <c r="G285" s="43"/>
      <c r="H285" s="39"/>
      <c r="I285" s="43"/>
      <c r="J285" s="39"/>
      <c r="K285" s="43"/>
      <c r="L285" s="43"/>
      <c r="M285" s="38"/>
      <c r="N285" s="39"/>
      <c r="O285" s="43"/>
      <c r="P285" s="39"/>
      <c r="Q285" s="35"/>
      <c r="R285" s="35"/>
      <c r="S285" s="60"/>
      <c r="T285" s="45"/>
      <c r="U285" s="19"/>
      <c r="V285" s="37"/>
      <c r="W285" s="38"/>
      <c r="X285" s="39"/>
      <c r="Y285" s="43"/>
      <c r="Z285" s="39"/>
      <c r="AA285" s="43"/>
      <c r="AB285" s="39"/>
      <c r="AC285" s="43"/>
      <c r="AD285" s="43"/>
      <c r="AE285" s="38"/>
      <c r="AF285" s="39"/>
      <c r="AG285" s="43"/>
      <c r="AH285" s="39"/>
      <c r="AI285" s="35"/>
      <c r="AK285" s="60"/>
      <c r="AL285" s="45"/>
      <c r="AM285" s="19"/>
      <c r="AN285" s="37"/>
      <c r="AO285" s="38"/>
      <c r="AP285" s="39"/>
      <c r="AQ285" s="43"/>
      <c r="AR285" s="39"/>
      <c r="AS285" s="43"/>
      <c r="AT285" s="39"/>
      <c r="AU285" s="43"/>
      <c r="AV285" s="43"/>
      <c r="AW285" s="38"/>
      <c r="AX285" s="39"/>
      <c r="AY285" s="43"/>
      <c r="AZ285" s="39"/>
      <c r="BA285" s="35"/>
    </row>
    <row r="286" spans="1:53" ht="20.100000000000001" customHeight="1" x14ac:dyDescent="0.2">
      <c r="A286" s="60"/>
      <c r="B286" s="46"/>
      <c r="C286" s="19"/>
      <c r="D286" s="37"/>
      <c r="E286" s="44"/>
      <c r="F286" s="37"/>
      <c r="G286" s="35"/>
      <c r="H286" s="37"/>
      <c r="I286" s="35"/>
      <c r="J286" s="37"/>
      <c r="K286" s="35"/>
      <c r="L286" s="35"/>
      <c r="M286" s="40"/>
      <c r="N286" s="37"/>
      <c r="O286" s="35"/>
      <c r="P286" s="37"/>
      <c r="Q286" s="35"/>
      <c r="R286" s="35"/>
      <c r="S286" s="60"/>
      <c r="T286" s="46"/>
      <c r="U286" s="19"/>
      <c r="V286" s="37"/>
      <c r="W286" s="44"/>
      <c r="X286" s="37"/>
      <c r="Y286" s="35"/>
      <c r="Z286" s="37"/>
      <c r="AA286" s="35"/>
      <c r="AB286" s="37"/>
      <c r="AC286" s="35"/>
      <c r="AD286" s="35"/>
      <c r="AE286" s="40"/>
      <c r="AF286" s="37"/>
      <c r="AG286" s="35"/>
      <c r="AH286" s="37"/>
      <c r="AI286" s="35"/>
      <c r="AK286" s="60"/>
      <c r="AL286" s="46"/>
      <c r="AM286" s="19"/>
      <c r="AN286" s="37"/>
      <c r="AO286" s="44"/>
      <c r="AP286" s="37"/>
      <c r="AQ286" s="35"/>
      <c r="AR286" s="37"/>
      <c r="AS286" s="35"/>
      <c r="AT286" s="37"/>
      <c r="AU286" s="35"/>
      <c r="AV286" s="35"/>
      <c r="AW286" s="40"/>
      <c r="AX286" s="37"/>
      <c r="AY286" s="35"/>
      <c r="AZ286" s="37"/>
      <c r="BA286" s="35"/>
    </row>
    <row r="287" spans="1:53" ht="20.100000000000001" customHeight="1" x14ac:dyDescent="0.2">
      <c r="A287" s="60"/>
      <c r="B287" s="45"/>
      <c r="C287" s="19"/>
      <c r="D287" s="37"/>
      <c r="E287" s="40"/>
      <c r="F287" s="39"/>
      <c r="G287" s="43"/>
      <c r="H287" s="39"/>
      <c r="I287" s="43"/>
      <c r="J287" s="39"/>
      <c r="K287" s="43"/>
      <c r="L287" s="43"/>
      <c r="M287" s="38"/>
      <c r="N287" s="39"/>
      <c r="O287" s="43"/>
      <c r="P287" s="39"/>
      <c r="Q287" s="35"/>
      <c r="R287" s="35"/>
      <c r="S287" s="60"/>
      <c r="T287" s="45"/>
      <c r="U287" s="19"/>
      <c r="V287" s="37"/>
      <c r="W287" s="40"/>
      <c r="X287" s="39"/>
      <c r="Y287" s="43"/>
      <c r="Z287" s="39"/>
      <c r="AA287" s="43"/>
      <c r="AB287" s="39"/>
      <c r="AC287" s="43"/>
      <c r="AD287" s="43"/>
      <c r="AE287" s="38"/>
      <c r="AF287" s="39"/>
      <c r="AG287" s="43"/>
      <c r="AH287" s="39"/>
      <c r="AI287" s="35"/>
      <c r="AK287" s="60"/>
      <c r="AL287" s="45"/>
      <c r="AM287" s="19"/>
      <c r="AN287" s="37"/>
      <c r="AO287" s="40"/>
      <c r="AP287" s="39"/>
      <c r="AQ287" s="43"/>
      <c r="AR287" s="39"/>
      <c r="AS287" s="43"/>
      <c r="AT287" s="39"/>
      <c r="AU287" s="43"/>
      <c r="AV287" s="43"/>
      <c r="AW287" s="38"/>
      <c r="AX287" s="39"/>
      <c r="AY287" s="43"/>
      <c r="AZ287" s="39"/>
      <c r="BA287" s="35"/>
    </row>
    <row r="288" spans="1:53" ht="20.100000000000001" customHeight="1" x14ac:dyDescent="0.2">
      <c r="A288" s="60"/>
      <c r="B288" s="46"/>
      <c r="C288" s="19"/>
      <c r="D288" s="37"/>
      <c r="E288" s="42"/>
      <c r="F288" s="37"/>
      <c r="G288" s="35"/>
      <c r="H288" s="37"/>
      <c r="I288" s="35"/>
      <c r="J288" s="37"/>
      <c r="K288" s="35"/>
      <c r="L288" s="35"/>
      <c r="M288" s="40"/>
      <c r="N288" s="37"/>
      <c r="O288" s="35"/>
      <c r="P288" s="37"/>
      <c r="Q288" s="35"/>
      <c r="R288" s="35"/>
      <c r="S288" s="60"/>
      <c r="T288" s="46"/>
      <c r="U288" s="19"/>
      <c r="V288" s="37"/>
      <c r="W288" s="42"/>
      <c r="X288" s="37"/>
      <c r="Y288" s="35"/>
      <c r="Z288" s="37"/>
      <c r="AA288" s="35"/>
      <c r="AB288" s="37"/>
      <c r="AC288" s="35"/>
      <c r="AD288" s="35"/>
      <c r="AE288" s="40"/>
      <c r="AF288" s="37"/>
      <c r="AG288" s="35"/>
      <c r="AH288" s="37"/>
      <c r="AI288" s="35"/>
      <c r="AK288" s="60"/>
      <c r="AL288" s="46"/>
      <c r="AM288" s="19"/>
      <c r="AN288" s="37"/>
      <c r="AO288" s="42"/>
      <c r="AP288" s="37"/>
      <c r="AQ288" s="35"/>
      <c r="AR288" s="37"/>
      <c r="AS288" s="35"/>
      <c r="AT288" s="37"/>
      <c r="AU288" s="35"/>
      <c r="AV288" s="35"/>
      <c r="AW288" s="40"/>
      <c r="AX288" s="37"/>
      <c r="AY288" s="35"/>
      <c r="AZ288" s="37"/>
      <c r="BA288" s="35"/>
    </row>
    <row r="289" spans="1:55" ht="20.100000000000001" customHeight="1" x14ac:dyDescent="0.2">
      <c r="A289" s="60"/>
      <c r="B289" s="45"/>
      <c r="C289" s="19"/>
      <c r="D289" s="37"/>
      <c r="E289" s="38"/>
      <c r="F289" s="39"/>
      <c r="G289" s="43"/>
      <c r="H289" s="39"/>
      <c r="I289" s="43"/>
      <c r="J289" s="39"/>
      <c r="K289" s="43"/>
      <c r="L289" s="43"/>
      <c r="M289" s="38"/>
      <c r="N289" s="39"/>
      <c r="O289" s="43"/>
      <c r="P289" s="39"/>
      <c r="Q289" s="35"/>
      <c r="R289" s="35"/>
      <c r="S289" s="60"/>
      <c r="T289" s="45"/>
      <c r="U289" s="19"/>
      <c r="V289" s="37"/>
      <c r="W289" s="38"/>
      <c r="X289" s="39"/>
      <c r="Y289" s="43"/>
      <c r="Z289" s="39"/>
      <c r="AA289" s="43"/>
      <c r="AB289" s="39"/>
      <c r="AC289" s="43"/>
      <c r="AD289" s="43"/>
      <c r="AE289" s="38"/>
      <c r="AF289" s="39"/>
      <c r="AG289" s="43"/>
      <c r="AH289" s="39"/>
      <c r="AI289" s="35"/>
      <c r="AK289" s="60"/>
      <c r="AL289" s="45"/>
      <c r="AM289" s="19"/>
      <c r="AN289" s="37"/>
      <c r="AO289" s="38"/>
      <c r="AP289" s="39"/>
      <c r="AQ289" s="43"/>
      <c r="AR289" s="39"/>
      <c r="AS289" s="43"/>
      <c r="AT289" s="39"/>
      <c r="AU289" s="43"/>
      <c r="AV289" s="43"/>
      <c r="AW289" s="38"/>
      <c r="AX289" s="39"/>
      <c r="AY289" s="43"/>
      <c r="AZ289" s="39"/>
      <c r="BA289" s="35"/>
    </row>
    <row r="290" spans="1:55" ht="8.25" customHeight="1" x14ac:dyDescent="0.2">
      <c r="A290" s="19"/>
      <c r="B290" s="19"/>
      <c r="C290" s="19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19"/>
      <c r="T290" s="19"/>
      <c r="U290" s="19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19"/>
      <c r="AK290" s="19"/>
      <c r="AL290" s="19"/>
      <c r="AM290" s="19"/>
      <c r="AN290" s="19"/>
      <c r="AO290" s="35"/>
      <c r="AP290" s="35"/>
      <c r="AQ290" s="35"/>
      <c r="AR290" s="35"/>
      <c r="AS290" s="47"/>
      <c r="AT290" s="48"/>
      <c r="AU290" s="48"/>
      <c r="AV290" s="48"/>
      <c r="AW290" s="48"/>
      <c r="AX290" s="48"/>
      <c r="AY290" s="48"/>
      <c r="AZ290" s="48"/>
      <c r="BA290" s="48"/>
      <c r="BB290" s="25"/>
      <c r="BC290" s="25"/>
    </row>
    <row r="291" spans="1:55" ht="6.75" customHeight="1" x14ac:dyDescent="0.2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19"/>
    </row>
    <row r="292" spans="1:55" ht="8.25" customHeight="1" x14ac:dyDescent="0.2"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</row>
    <row r="293" spans="1:55" ht="12.75" customHeight="1" x14ac:dyDescent="0.2">
      <c r="A293" s="138" t="s">
        <v>51</v>
      </c>
      <c r="B293" s="139"/>
      <c r="C293" s="20"/>
      <c r="D293" s="126" t="s">
        <v>0</v>
      </c>
      <c r="E293" s="127"/>
      <c r="F293" s="127"/>
      <c r="G293" s="127"/>
      <c r="H293" s="127"/>
      <c r="I293" s="127"/>
      <c r="J293" s="127"/>
      <c r="K293" s="127"/>
      <c r="L293" s="127"/>
      <c r="M293" s="163"/>
      <c r="N293" s="142">
        <v>0.12</v>
      </c>
      <c r="O293" s="142"/>
      <c r="P293" s="142"/>
      <c r="Q293" s="143"/>
      <c r="R293" s="21"/>
      <c r="S293" s="138" t="s">
        <v>12</v>
      </c>
      <c r="T293" s="139"/>
      <c r="U293" s="20"/>
      <c r="V293" s="126" t="s">
        <v>0</v>
      </c>
      <c r="W293" s="127"/>
      <c r="X293" s="127"/>
      <c r="Y293" s="127"/>
      <c r="Z293" s="127"/>
      <c r="AA293" s="127"/>
      <c r="AB293" s="127"/>
      <c r="AC293" s="127"/>
      <c r="AD293" s="127"/>
      <c r="AE293" s="163"/>
      <c r="AF293" s="142"/>
      <c r="AG293" s="142"/>
      <c r="AH293" s="142"/>
      <c r="AI293" s="143"/>
      <c r="AK293" s="138" t="s">
        <v>12</v>
      </c>
      <c r="AL293" s="139"/>
      <c r="AM293" s="20"/>
      <c r="AN293" s="126" t="s">
        <v>0</v>
      </c>
      <c r="AO293" s="127"/>
      <c r="AP293" s="127"/>
      <c r="AQ293" s="127"/>
      <c r="AR293" s="127"/>
      <c r="AS293" s="127"/>
      <c r="AT293" s="127"/>
      <c r="AU293" s="127"/>
      <c r="AV293" s="127"/>
      <c r="AW293" s="163"/>
      <c r="AX293" s="142"/>
      <c r="AY293" s="142"/>
      <c r="AZ293" s="142"/>
      <c r="BA293" s="143"/>
    </row>
    <row r="294" spans="1:55" ht="12.75" customHeight="1" x14ac:dyDescent="0.2">
      <c r="A294" s="140"/>
      <c r="B294" s="141"/>
      <c r="C294" s="20"/>
      <c r="D294" s="126" t="s">
        <v>11</v>
      </c>
      <c r="E294" s="127"/>
      <c r="F294" s="127"/>
      <c r="G294" s="127"/>
      <c r="H294" s="127"/>
      <c r="I294" s="127"/>
      <c r="J294" s="127"/>
      <c r="K294" s="127"/>
      <c r="L294" s="127"/>
      <c r="M294" s="163"/>
      <c r="N294" s="144">
        <v>0.12</v>
      </c>
      <c r="O294" s="144"/>
      <c r="P294" s="144"/>
      <c r="Q294" s="145"/>
      <c r="R294" s="21"/>
      <c r="S294" s="140"/>
      <c r="T294" s="141"/>
      <c r="U294" s="20"/>
      <c r="V294" s="126" t="s">
        <v>11</v>
      </c>
      <c r="W294" s="127"/>
      <c r="X294" s="127"/>
      <c r="Y294" s="127"/>
      <c r="Z294" s="127"/>
      <c r="AA294" s="127"/>
      <c r="AB294" s="127"/>
      <c r="AC294" s="127"/>
      <c r="AD294" s="127"/>
      <c r="AE294" s="163"/>
      <c r="AF294" s="144"/>
      <c r="AG294" s="144"/>
      <c r="AH294" s="144"/>
      <c r="AI294" s="145"/>
      <c r="AK294" s="140"/>
      <c r="AL294" s="141"/>
      <c r="AM294" s="20"/>
      <c r="AN294" s="126" t="s">
        <v>11</v>
      </c>
      <c r="AO294" s="127"/>
      <c r="AP294" s="127"/>
      <c r="AQ294" s="127"/>
      <c r="AR294" s="127"/>
      <c r="AS294" s="127"/>
      <c r="AT294" s="127"/>
      <c r="AU294" s="127"/>
      <c r="AV294" s="127"/>
      <c r="AW294" s="163"/>
      <c r="AX294" s="144"/>
      <c r="AY294" s="144"/>
      <c r="AZ294" s="144"/>
      <c r="BA294" s="145"/>
    </row>
    <row r="295" spans="1:55" s="27" customFormat="1" ht="12.75" customHeight="1" x14ac:dyDescent="0.2">
      <c r="A295" s="131"/>
      <c r="B295" s="132"/>
      <c r="C295" s="20"/>
      <c r="D295" s="126" t="s">
        <v>1</v>
      </c>
      <c r="E295" s="127"/>
      <c r="F295" s="127"/>
      <c r="G295" s="127"/>
      <c r="H295" s="127"/>
      <c r="I295" s="127"/>
      <c r="J295" s="127"/>
      <c r="K295" s="127"/>
      <c r="L295" s="128">
        <v>346</v>
      </c>
      <c r="M295" s="129"/>
      <c r="N295" s="130"/>
      <c r="O295" s="124" t="s">
        <v>45</v>
      </c>
      <c r="P295" s="124"/>
      <c r="Q295" s="125"/>
      <c r="R295" s="21"/>
      <c r="S295" s="131" t="s">
        <v>13</v>
      </c>
      <c r="T295" s="132"/>
      <c r="U295" s="20"/>
      <c r="V295" s="126" t="s">
        <v>1</v>
      </c>
      <c r="W295" s="127"/>
      <c r="X295" s="127"/>
      <c r="Y295" s="127"/>
      <c r="Z295" s="127"/>
      <c r="AA295" s="127"/>
      <c r="AB295" s="127"/>
      <c r="AC295" s="127"/>
      <c r="AD295" s="135"/>
      <c r="AE295" s="136"/>
      <c r="AF295" s="137"/>
      <c r="AG295" s="124" t="s">
        <v>3</v>
      </c>
      <c r="AH295" s="124"/>
      <c r="AI295" s="125"/>
      <c r="AJ295" s="17"/>
      <c r="AK295" s="131" t="s">
        <v>13</v>
      </c>
      <c r="AL295" s="132"/>
      <c r="AM295" s="20"/>
      <c r="AN295" s="126" t="s">
        <v>1</v>
      </c>
      <c r="AO295" s="127"/>
      <c r="AP295" s="127"/>
      <c r="AQ295" s="127"/>
      <c r="AR295" s="127"/>
      <c r="AS295" s="127"/>
      <c r="AT295" s="127"/>
      <c r="AU295" s="127"/>
      <c r="AV295" s="135"/>
      <c r="AW295" s="136"/>
      <c r="AX295" s="137"/>
      <c r="AY295" s="124" t="s">
        <v>3</v>
      </c>
      <c r="AZ295" s="124"/>
      <c r="BA295" s="125"/>
    </row>
    <row r="296" spans="1:55" s="27" customFormat="1" ht="12.75" customHeight="1" x14ac:dyDescent="0.2">
      <c r="A296" s="133"/>
      <c r="B296" s="134"/>
      <c r="C296" s="20"/>
      <c r="D296" s="126" t="s">
        <v>2</v>
      </c>
      <c r="E296" s="127"/>
      <c r="F296" s="127"/>
      <c r="G296" s="127"/>
      <c r="H296" s="127"/>
      <c r="I296" s="127"/>
      <c r="J296" s="127"/>
      <c r="K296" s="127"/>
      <c r="L296" s="171">
        <f>IF(ROUNDDOWN(L295*MIN(N293,N294)/3,3)=0,ROUNDDOWN(L295*MAX(N293,N294)/3,3),ROUNDDOWN(L295*MIN(N293,N294)/3,3))</f>
        <v>13.84</v>
      </c>
      <c r="M296" s="172"/>
      <c r="N296" s="173"/>
      <c r="O296" s="122" t="str">
        <f>$O$295</f>
        <v>umol/l</v>
      </c>
      <c r="P296" s="122"/>
      <c r="Q296" s="123"/>
      <c r="R296" s="21"/>
      <c r="S296" s="133"/>
      <c r="T296" s="134"/>
      <c r="U296" s="20"/>
      <c r="V296" s="126" t="s">
        <v>2</v>
      </c>
      <c r="W296" s="127"/>
      <c r="X296" s="127"/>
      <c r="Y296" s="127"/>
      <c r="Z296" s="127"/>
      <c r="AA296" s="127"/>
      <c r="AB296" s="127"/>
      <c r="AC296" s="127"/>
      <c r="AD296" s="174">
        <f>ROUNDDOWN(AD295*IF(MIN(AF293,AF294)=0,MAX(AF293,AF294),MIN(AF293,AF294))/3,3)</f>
        <v>0</v>
      </c>
      <c r="AE296" s="175"/>
      <c r="AF296" s="176"/>
      <c r="AG296" s="122" t="str">
        <f>$AG$295</f>
        <v>Einheit</v>
      </c>
      <c r="AH296" s="122"/>
      <c r="AI296" s="123"/>
      <c r="AJ296" s="17"/>
      <c r="AK296" s="133"/>
      <c r="AL296" s="134"/>
      <c r="AM296" s="20"/>
      <c r="AN296" s="126" t="s">
        <v>2</v>
      </c>
      <c r="AO296" s="127"/>
      <c r="AP296" s="127"/>
      <c r="AQ296" s="127"/>
      <c r="AR296" s="127"/>
      <c r="AS296" s="127"/>
      <c r="AT296" s="127"/>
      <c r="AU296" s="127"/>
      <c r="AV296" s="174">
        <f>ROUNDDOWN(AV295*IF(MIN(AX293,AX294)=0,MAX(AX293,AX294),MIN(AX293,AX294))/3,3)</f>
        <v>0</v>
      </c>
      <c r="AW296" s="175"/>
      <c r="AX296" s="176"/>
      <c r="AY296" s="122" t="str">
        <f>$AY$295</f>
        <v>Einheit</v>
      </c>
      <c r="AZ296" s="122"/>
      <c r="BA296" s="123"/>
    </row>
    <row r="297" spans="1:55" x14ac:dyDescent="0.2">
      <c r="A297" s="24"/>
      <c r="B297" s="23"/>
      <c r="C297" s="20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5"/>
      <c r="S297" s="24"/>
      <c r="T297" s="23"/>
      <c r="U297" s="20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K297" s="24"/>
      <c r="AL297" s="23"/>
      <c r="AM297" s="20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</row>
    <row r="298" spans="1:55" x14ac:dyDescent="0.2">
      <c r="A298" s="109" t="s">
        <v>3</v>
      </c>
      <c r="B298" s="64" t="str">
        <f>$O$295</f>
        <v>umol/l</v>
      </c>
      <c r="C298" s="26"/>
      <c r="D298" s="116" t="s">
        <v>4</v>
      </c>
      <c r="E298" s="119"/>
      <c r="F298" s="116" t="s">
        <v>5</v>
      </c>
      <c r="G298" s="119"/>
      <c r="H298" s="116" t="s">
        <v>6</v>
      </c>
      <c r="I298" s="119"/>
      <c r="J298" s="120" t="s">
        <v>7</v>
      </c>
      <c r="K298" s="119"/>
      <c r="L298" s="120" t="s">
        <v>8</v>
      </c>
      <c r="M298" s="117"/>
      <c r="N298" s="116" t="s">
        <v>9</v>
      </c>
      <c r="O298" s="117"/>
      <c r="P298" s="118" t="s">
        <v>10</v>
      </c>
      <c r="Q298" s="117"/>
      <c r="R298" s="26"/>
      <c r="S298" s="109" t="s">
        <v>3</v>
      </c>
      <c r="T298" s="64" t="str">
        <f>$AG$295</f>
        <v>Einheit</v>
      </c>
      <c r="U298" s="26"/>
      <c r="V298" s="116" t="s">
        <v>4</v>
      </c>
      <c r="W298" s="119"/>
      <c r="X298" s="116" t="s">
        <v>5</v>
      </c>
      <c r="Y298" s="119"/>
      <c r="Z298" s="116" t="s">
        <v>6</v>
      </c>
      <c r="AA298" s="119"/>
      <c r="AB298" s="120" t="s">
        <v>7</v>
      </c>
      <c r="AC298" s="119"/>
      <c r="AD298" s="120" t="s">
        <v>8</v>
      </c>
      <c r="AE298" s="117"/>
      <c r="AF298" s="116" t="s">
        <v>9</v>
      </c>
      <c r="AG298" s="117"/>
      <c r="AH298" s="118" t="s">
        <v>10</v>
      </c>
      <c r="AI298" s="117"/>
      <c r="AJ298" s="65"/>
      <c r="AK298" s="109" t="s">
        <v>3</v>
      </c>
      <c r="AL298" s="64" t="str">
        <f>$AY$295</f>
        <v>Einheit</v>
      </c>
      <c r="AM298" s="26"/>
      <c r="AN298" s="116" t="s">
        <v>4</v>
      </c>
      <c r="AO298" s="119"/>
      <c r="AP298" s="116" t="s">
        <v>5</v>
      </c>
      <c r="AQ298" s="119"/>
      <c r="AR298" s="116" t="s">
        <v>6</v>
      </c>
      <c r="AS298" s="119"/>
      <c r="AT298" s="120" t="s">
        <v>7</v>
      </c>
      <c r="AU298" s="119"/>
      <c r="AV298" s="120" t="s">
        <v>8</v>
      </c>
      <c r="AW298" s="117"/>
      <c r="AX298" s="116" t="s">
        <v>9</v>
      </c>
      <c r="AY298" s="117"/>
      <c r="AZ298" s="118" t="s">
        <v>10</v>
      </c>
      <c r="BA298" s="117"/>
    </row>
    <row r="299" spans="1:55" x14ac:dyDescent="0.2">
      <c r="A299" s="63" t="s">
        <v>14</v>
      </c>
      <c r="B299" s="108" t="s">
        <v>61</v>
      </c>
      <c r="C299" s="26"/>
      <c r="D299" s="113">
        <f>ROUNDUP(L295-3*L295*IF(MIN(N293,N294)=0,MAX(N293,N294),MIN(N293,N294))/3,2)</f>
        <v>304.48</v>
      </c>
      <c r="E299" s="114"/>
      <c r="F299" s="115">
        <f>ROUNDUP(L295-2*L295*IF(MIN(N293,N294)=0,MAX(N293,N294),MIN(N293,N294))/3,2)</f>
        <v>318.32</v>
      </c>
      <c r="G299" s="114"/>
      <c r="H299" s="115">
        <f>ROUNDUP(L295-1*L295*IF(MIN(N293,N294)=0,MAX(N293,N294),MIN(N293,N294))/3,2)</f>
        <v>332.16</v>
      </c>
      <c r="I299" s="114"/>
      <c r="J299" s="113">
        <f>L295</f>
        <v>346</v>
      </c>
      <c r="K299" s="114"/>
      <c r="L299" s="115">
        <f>ROUNDDOWN(L295+1*L295*IF(MIN(N293,N294)=0,MAX(N293,N294),MIN(N293,N294))/3,2)</f>
        <v>359.84</v>
      </c>
      <c r="M299" s="114"/>
      <c r="N299" s="115">
        <f>ROUNDDOWN(L295+2*L295*IF(MIN(N293,N294)=0,MAX(N293,N294),MIN(N293,N294))/3,2)</f>
        <v>373.68</v>
      </c>
      <c r="O299" s="114"/>
      <c r="P299" s="115">
        <f>ROUNDDOWN(L295+3*L295*IF(MIN(N293,N294)=0,MAX(N293,N294),MIN(N293,N294))/3,2)</f>
        <v>387.52</v>
      </c>
      <c r="Q299" s="114"/>
      <c r="R299" s="66"/>
      <c r="S299" s="63" t="s">
        <v>14</v>
      </c>
      <c r="T299" s="108" t="s">
        <v>61</v>
      </c>
      <c r="U299" s="26"/>
      <c r="V299" s="112">
        <f>ROUNDUP(AD295-3*AD295*IF(MIN(AF293,AF294)=0,MAX(AF293,AF294),MIN(AF293,AF294))/3,2)</f>
        <v>0</v>
      </c>
      <c r="W299" s="111"/>
      <c r="X299" s="110">
        <f>ROUNDUP(AD295-2*AD295*IF(MIN(AF293,AF294)=0,MAX(AF293,AF294),MIN(AF293,AF294))/3,2)</f>
        <v>0</v>
      </c>
      <c r="Y299" s="111"/>
      <c r="Z299" s="110">
        <f>ROUNDUP(AD295-1*AD295*IF(MIN(AF293,AF294)=0,MAX(AF293,AF294),MIN(AF293,AF294))/3,2)</f>
        <v>0</v>
      </c>
      <c r="AA299" s="111"/>
      <c r="AB299" s="112">
        <f>AD295</f>
        <v>0</v>
      </c>
      <c r="AC299" s="111"/>
      <c r="AD299" s="110">
        <f>ROUNDDOWN(AD295+1*AD295*IF(MIN(AF293,AF294)=0,MAX(AF293,AF294),MIN(AF293,AF294))/3,2)</f>
        <v>0</v>
      </c>
      <c r="AE299" s="111"/>
      <c r="AF299" s="110">
        <f>ROUNDDOWN(AD295+2*AD295*IF(MIN(AF293,AF294)=0,MAX(AF293,AF294),MIN(AF293,AF294))/3,2)</f>
        <v>0</v>
      </c>
      <c r="AG299" s="111"/>
      <c r="AH299" s="110">
        <f>ROUNDDOWN(AD295+3*AD295*IF(MIN(AF293,AF294)=0,MAX(AF293,AF294),MIN(AF293,AF294))/3,2)</f>
        <v>0</v>
      </c>
      <c r="AI299" s="111"/>
      <c r="AJ299" s="65"/>
      <c r="AK299" s="63" t="s">
        <v>14</v>
      </c>
      <c r="AL299" s="108" t="s">
        <v>61</v>
      </c>
      <c r="AM299" s="26"/>
      <c r="AN299" s="112">
        <f>ROUNDUP(AV295-3*AV295*IF(MIN(AX293,AX294)=0,MAX(AX293,AX294),MIN(AX293,AX294))/3,2)</f>
        <v>0</v>
      </c>
      <c r="AO299" s="111"/>
      <c r="AP299" s="110">
        <f>ROUNDUP(AV295-2*AV295*IF(MIN(AX293,AX294)=0,MAX(AX293,AX294),MIN(AX293,AX294))/3,2)</f>
        <v>0</v>
      </c>
      <c r="AQ299" s="111"/>
      <c r="AR299" s="110">
        <f>ROUNDUP(AV295-1*AV295*IF(MIN(AX293,AX294)=0,MAX(AX293,AX294),MIN(AX293,AX294))/3,2)</f>
        <v>0</v>
      </c>
      <c r="AS299" s="111"/>
      <c r="AT299" s="112">
        <f>AV295</f>
        <v>0</v>
      </c>
      <c r="AU299" s="111"/>
      <c r="AV299" s="110">
        <f>ROUNDDOWN(AV295+1*AV295*IF(MIN(AX293,AX294)=0,MAX(AX293,AX294),MIN(AX293,AX294))/3,2)</f>
        <v>0</v>
      </c>
      <c r="AW299" s="111"/>
      <c r="AX299" s="110">
        <f>ROUNDDOWN(AV295+2*AV295*IF(MIN(AX293,AX294)=0,MAX(AX293,AX294),MIN(AX293,AX294))/3,2)</f>
        <v>0</v>
      </c>
      <c r="AY299" s="111"/>
      <c r="AZ299" s="110">
        <f>ROUNDDOWN(AV295+3*AV295*IF(MIN(AX293,AX294)=0,MAX(AX293,AX294),MIN(AX293,AX294))/3,2)</f>
        <v>0</v>
      </c>
      <c r="BA299" s="111"/>
    </row>
    <row r="300" spans="1:55" x14ac:dyDescent="0.2">
      <c r="A300" s="29"/>
      <c r="B300" s="30"/>
      <c r="C300" s="19"/>
      <c r="D300" s="31"/>
      <c r="E300" s="32"/>
      <c r="F300" s="33"/>
      <c r="G300" s="32"/>
      <c r="H300" s="33"/>
      <c r="I300" s="32"/>
      <c r="J300" s="33"/>
      <c r="K300" s="32"/>
      <c r="L300" s="33"/>
      <c r="M300" s="32"/>
      <c r="N300" s="33"/>
      <c r="O300" s="32"/>
      <c r="P300" s="33"/>
      <c r="Q300" s="34"/>
      <c r="R300" s="35"/>
      <c r="S300" s="29"/>
      <c r="T300" s="30"/>
      <c r="U300" s="19"/>
      <c r="V300" s="31"/>
      <c r="W300" s="32"/>
      <c r="X300" s="33"/>
      <c r="Y300" s="32"/>
      <c r="Z300" s="33"/>
      <c r="AA300" s="32"/>
      <c r="AB300" s="33"/>
      <c r="AC300" s="32"/>
      <c r="AD300" s="33"/>
      <c r="AE300" s="32"/>
      <c r="AF300" s="33"/>
      <c r="AG300" s="32"/>
      <c r="AH300" s="33"/>
      <c r="AI300" s="34"/>
      <c r="AJ300" s="19"/>
      <c r="AK300" s="29"/>
      <c r="AL300" s="30"/>
      <c r="AM300" s="19"/>
      <c r="AN300" s="31"/>
      <c r="AO300" s="32"/>
      <c r="AP300" s="33"/>
      <c r="AQ300" s="32"/>
      <c r="AR300" s="33"/>
      <c r="AS300" s="32"/>
      <c r="AT300" s="33"/>
      <c r="AU300" s="32"/>
      <c r="AV300" s="33"/>
      <c r="AW300" s="32"/>
      <c r="AX300" s="33"/>
      <c r="AY300" s="32"/>
      <c r="AZ300" s="33"/>
      <c r="BA300" s="34"/>
    </row>
    <row r="301" spans="1:55" ht="20.100000000000001" customHeight="1" x14ac:dyDescent="0.2">
      <c r="A301" s="59"/>
      <c r="B301" s="45"/>
      <c r="C301" s="19"/>
      <c r="D301" s="37"/>
      <c r="E301" s="38"/>
      <c r="F301" s="39"/>
      <c r="G301" s="35"/>
      <c r="H301" s="37"/>
      <c r="I301" s="35"/>
      <c r="J301" s="37"/>
      <c r="K301" s="35"/>
      <c r="L301" s="35"/>
      <c r="M301" s="40"/>
      <c r="N301" s="37"/>
      <c r="O301" s="35"/>
      <c r="P301" s="37"/>
      <c r="Q301" s="40"/>
      <c r="R301" s="35"/>
      <c r="S301" s="59"/>
      <c r="T301" s="45"/>
      <c r="U301" s="19"/>
      <c r="V301" s="37"/>
      <c r="W301" s="38"/>
      <c r="X301" s="39"/>
      <c r="Y301" s="35"/>
      <c r="Z301" s="37"/>
      <c r="AA301" s="35"/>
      <c r="AB301" s="37"/>
      <c r="AC301" s="35"/>
      <c r="AD301" s="35"/>
      <c r="AE301" s="40"/>
      <c r="AF301" s="37"/>
      <c r="AG301" s="35"/>
      <c r="AH301" s="37"/>
      <c r="AI301" s="40"/>
      <c r="AK301" s="59"/>
      <c r="AL301" s="45"/>
      <c r="AM301" s="19"/>
      <c r="AN301" s="37"/>
      <c r="AO301" s="38"/>
      <c r="AP301" s="39"/>
      <c r="AQ301" s="35"/>
      <c r="AR301" s="37"/>
      <c r="AS301" s="35"/>
      <c r="AT301" s="37"/>
      <c r="AU301" s="35"/>
      <c r="AV301" s="35"/>
      <c r="AW301" s="40"/>
      <c r="AX301" s="37"/>
      <c r="AY301" s="35"/>
      <c r="AZ301" s="37"/>
      <c r="BA301" s="40"/>
    </row>
    <row r="302" spans="1:55" ht="20.100000000000001" customHeight="1" x14ac:dyDescent="0.2">
      <c r="A302" s="60"/>
      <c r="B302" s="46"/>
      <c r="C302" s="19"/>
      <c r="D302" s="37"/>
      <c r="E302" s="40"/>
      <c r="F302" s="37"/>
      <c r="G302" s="36"/>
      <c r="H302" s="41"/>
      <c r="I302" s="36"/>
      <c r="J302" s="41"/>
      <c r="K302" s="36"/>
      <c r="L302" s="36"/>
      <c r="M302" s="42"/>
      <c r="N302" s="41"/>
      <c r="O302" s="36"/>
      <c r="P302" s="41"/>
      <c r="Q302" s="35"/>
      <c r="R302" s="35"/>
      <c r="S302" s="60"/>
      <c r="T302" s="46"/>
      <c r="U302" s="19"/>
      <c r="V302" s="37"/>
      <c r="W302" s="40"/>
      <c r="X302" s="37"/>
      <c r="Y302" s="36"/>
      <c r="Z302" s="41"/>
      <c r="AA302" s="36"/>
      <c r="AB302" s="41"/>
      <c r="AC302" s="36"/>
      <c r="AD302" s="36"/>
      <c r="AE302" s="42"/>
      <c r="AF302" s="41"/>
      <c r="AG302" s="36"/>
      <c r="AH302" s="41"/>
      <c r="AI302" s="35"/>
      <c r="AK302" s="60"/>
      <c r="AL302" s="46"/>
      <c r="AM302" s="19"/>
      <c r="AN302" s="37"/>
      <c r="AO302" s="40"/>
      <c r="AP302" s="37"/>
      <c r="AQ302" s="36"/>
      <c r="AR302" s="41"/>
      <c r="AS302" s="36"/>
      <c r="AT302" s="41"/>
      <c r="AU302" s="36"/>
      <c r="AV302" s="36"/>
      <c r="AW302" s="42"/>
      <c r="AX302" s="41"/>
      <c r="AY302" s="36"/>
      <c r="AZ302" s="41"/>
      <c r="BA302" s="35"/>
    </row>
    <row r="303" spans="1:55" ht="20.100000000000001" customHeight="1" x14ac:dyDescent="0.2">
      <c r="A303" s="60"/>
      <c r="B303" s="45"/>
      <c r="C303" s="19"/>
      <c r="D303" s="37"/>
      <c r="E303" s="38"/>
      <c r="F303" s="39"/>
      <c r="G303" s="43"/>
      <c r="H303" s="39"/>
      <c r="I303" s="43"/>
      <c r="J303" s="39"/>
      <c r="K303" s="43"/>
      <c r="L303" s="43"/>
      <c r="M303" s="38"/>
      <c r="N303" s="39"/>
      <c r="O303" s="43"/>
      <c r="P303" s="39"/>
      <c r="Q303" s="35"/>
      <c r="R303" s="35"/>
      <c r="S303" s="60"/>
      <c r="T303" s="45"/>
      <c r="U303" s="19"/>
      <c r="V303" s="37"/>
      <c r="W303" s="38"/>
      <c r="X303" s="39"/>
      <c r="Y303" s="43"/>
      <c r="Z303" s="39"/>
      <c r="AA303" s="43"/>
      <c r="AB303" s="39"/>
      <c r="AC303" s="43"/>
      <c r="AD303" s="43"/>
      <c r="AE303" s="38"/>
      <c r="AF303" s="39"/>
      <c r="AG303" s="43"/>
      <c r="AH303" s="39"/>
      <c r="AI303" s="35"/>
      <c r="AK303" s="60"/>
      <c r="AL303" s="45"/>
      <c r="AM303" s="19"/>
      <c r="AN303" s="37"/>
      <c r="AO303" s="38"/>
      <c r="AP303" s="39"/>
      <c r="AQ303" s="43"/>
      <c r="AR303" s="39"/>
      <c r="AS303" s="43"/>
      <c r="AT303" s="39"/>
      <c r="AU303" s="43"/>
      <c r="AV303" s="43"/>
      <c r="AW303" s="38"/>
      <c r="AX303" s="39"/>
      <c r="AY303" s="43"/>
      <c r="AZ303" s="39"/>
      <c r="BA303" s="35"/>
    </row>
    <row r="304" spans="1:55" ht="20.100000000000001" customHeight="1" x14ac:dyDescent="0.2">
      <c r="A304" s="60"/>
      <c r="B304" s="46"/>
      <c r="C304" s="19"/>
      <c r="D304" s="37"/>
      <c r="E304" s="40"/>
      <c r="F304" s="37"/>
      <c r="G304" s="35"/>
      <c r="H304" s="37"/>
      <c r="I304" s="35"/>
      <c r="J304" s="37"/>
      <c r="K304" s="35"/>
      <c r="L304" s="35"/>
      <c r="M304" s="40"/>
      <c r="N304" s="37"/>
      <c r="O304" s="35"/>
      <c r="P304" s="37"/>
      <c r="Q304" s="35"/>
      <c r="R304" s="35"/>
      <c r="S304" s="60"/>
      <c r="T304" s="46"/>
      <c r="U304" s="19"/>
      <c r="V304" s="37"/>
      <c r="W304" s="40"/>
      <c r="X304" s="37"/>
      <c r="Y304" s="35"/>
      <c r="Z304" s="37"/>
      <c r="AA304" s="35"/>
      <c r="AB304" s="37"/>
      <c r="AC304" s="35"/>
      <c r="AD304" s="35"/>
      <c r="AE304" s="40"/>
      <c r="AF304" s="37"/>
      <c r="AG304" s="35"/>
      <c r="AH304" s="37"/>
      <c r="AI304" s="35"/>
      <c r="AK304" s="60"/>
      <c r="AL304" s="46"/>
      <c r="AM304" s="19"/>
      <c r="AN304" s="37"/>
      <c r="AO304" s="40"/>
      <c r="AP304" s="37"/>
      <c r="AQ304" s="35"/>
      <c r="AR304" s="37"/>
      <c r="AS304" s="35"/>
      <c r="AT304" s="37"/>
      <c r="AU304" s="35"/>
      <c r="AV304" s="35"/>
      <c r="AW304" s="40"/>
      <c r="AX304" s="37"/>
      <c r="AY304" s="35"/>
      <c r="AZ304" s="37"/>
      <c r="BA304" s="35"/>
    </row>
    <row r="305" spans="1:53" ht="20.100000000000001" customHeight="1" x14ac:dyDescent="0.2">
      <c r="A305" s="60"/>
      <c r="B305" s="45"/>
      <c r="C305" s="19"/>
      <c r="D305" s="37"/>
      <c r="E305" s="38"/>
      <c r="F305" s="39"/>
      <c r="G305" s="43"/>
      <c r="H305" s="39"/>
      <c r="I305" s="43"/>
      <c r="J305" s="39"/>
      <c r="K305" s="43"/>
      <c r="L305" s="43"/>
      <c r="M305" s="38"/>
      <c r="N305" s="39"/>
      <c r="O305" s="43"/>
      <c r="P305" s="39"/>
      <c r="Q305" s="35"/>
      <c r="R305" s="35"/>
      <c r="S305" s="60"/>
      <c r="T305" s="45"/>
      <c r="U305" s="19"/>
      <c r="V305" s="37"/>
      <c r="W305" s="38"/>
      <c r="X305" s="39"/>
      <c r="Y305" s="43"/>
      <c r="Z305" s="39"/>
      <c r="AA305" s="43"/>
      <c r="AB305" s="39"/>
      <c r="AC305" s="43"/>
      <c r="AD305" s="43"/>
      <c r="AE305" s="38"/>
      <c r="AF305" s="39"/>
      <c r="AG305" s="43"/>
      <c r="AH305" s="39"/>
      <c r="AI305" s="35"/>
      <c r="AK305" s="60"/>
      <c r="AL305" s="45"/>
      <c r="AM305" s="19"/>
      <c r="AN305" s="37"/>
      <c r="AO305" s="38"/>
      <c r="AP305" s="39"/>
      <c r="AQ305" s="43"/>
      <c r="AR305" s="39"/>
      <c r="AS305" s="43"/>
      <c r="AT305" s="39"/>
      <c r="AU305" s="43"/>
      <c r="AV305" s="43"/>
      <c r="AW305" s="38"/>
      <c r="AX305" s="39"/>
      <c r="AY305" s="43"/>
      <c r="AZ305" s="39"/>
      <c r="BA305" s="35"/>
    </row>
    <row r="306" spans="1:53" ht="20.100000000000001" customHeight="1" x14ac:dyDescent="0.2">
      <c r="A306" s="60"/>
      <c r="B306" s="46"/>
      <c r="C306" s="19"/>
      <c r="D306" s="37"/>
      <c r="E306" s="40"/>
      <c r="F306" s="37"/>
      <c r="G306" s="35"/>
      <c r="H306" s="37"/>
      <c r="I306" s="35"/>
      <c r="J306" s="37"/>
      <c r="K306" s="35"/>
      <c r="L306" s="35"/>
      <c r="M306" s="40"/>
      <c r="N306" s="37"/>
      <c r="O306" s="35"/>
      <c r="P306" s="37"/>
      <c r="Q306" s="35"/>
      <c r="R306" s="35"/>
      <c r="S306" s="60"/>
      <c r="T306" s="46"/>
      <c r="U306" s="19"/>
      <c r="V306" s="37"/>
      <c r="W306" s="40"/>
      <c r="X306" s="37"/>
      <c r="Y306" s="35"/>
      <c r="Z306" s="37"/>
      <c r="AA306" s="35"/>
      <c r="AB306" s="37"/>
      <c r="AC306" s="35"/>
      <c r="AD306" s="35"/>
      <c r="AE306" s="40"/>
      <c r="AF306" s="37"/>
      <c r="AG306" s="35"/>
      <c r="AH306" s="37"/>
      <c r="AI306" s="35"/>
      <c r="AK306" s="60"/>
      <c r="AL306" s="46"/>
      <c r="AM306" s="19"/>
      <c r="AN306" s="37"/>
      <c r="AO306" s="40"/>
      <c r="AP306" s="37"/>
      <c r="AQ306" s="35"/>
      <c r="AR306" s="37"/>
      <c r="AS306" s="35"/>
      <c r="AT306" s="37"/>
      <c r="AU306" s="35"/>
      <c r="AV306" s="35"/>
      <c r="AW306" s="40"/>
      <c r="AX306" s="37"/>
      <c r="AY306" s="35"/>
      <c r="AZ306" s="37"/>
      <c r="BA306" s="35"/>
    </row>
    <row r="307" spans="1:53" ht="20.100000000000001" customHeight="1" x14ac:dyDescent="0.2">
      <c r="A307" s="60"/>
      <c r="B307" s="45"/>
      <c r="C307" s="19"/>
      <c r="D307" s="37"/>
      <c r="E307" s="38"/>
      <c r="F307" s="39"/>
      <c r="G307" s="43"/>
      <c r="H307" s="39"/>
      <c r="I307" s="43"/>
      <c r="J307" s="39"/>
      <c r="K307" s="43"/>
      <c r="L307" s="43"/>
      <c r="M307" s="38"/>
      <c r="N307" s="39"/>
      <c r="O307" s="43"/>
      <c r="P307" s="39"/>
      <c r="Q307" s="35"/>
      <c r="R307" s="35"/>
      <c r="S307" s="60"/>
      <c r="T307" s="45"/>
      <c r="U307" s="19"/>
      <c r="V307" s="37"/>
      <c r="W307" s="38"/>
      <c r="X307" s="39"/>
      <c r="Y307" s="43"/>
      <c r="Z307" s="39"/>
      <c r="AA307" s="43"/>
      <c r="AB307" s="39"/>
      <c r="AC307" s="43"/>
      <c r="AD307" s="43"/>
      <c r="AE307" s="38"/>
      <c r="AF307" s="39"/>
      <c r="AG307" s="43"/>
      <c r="AH307" s="39"/>
      <c r="AI307" s="35"/>
      <c r="AK307" s="60"/>
      <c r="AL307" s="45"/>
      <c r="AM307" s="19"/>
      <c r="AN307" s="37"/>
      <c r="AO307" s="38"/>
      <c r="AP307" s="39"/>
      <c r="AQ307" s="43"/>
      <c r="AR307" s="39"/>
      <c r="AS307" s="43"/>
      <c r="AT307" s="39"/>
      <c r="AU307" s="43"/>
      <c r="AV307" s="43"/>
      <c r="AW307" s="38"/>
      <c r="AX307" s="39"/>
      <c r="AY307" s="43"/>
      <c r="AZ307" s="39"/>
      <c r="BA307" s="35"/>
    </row>
    <row r="308" spans="1:53" ht="20.100000000000001" customHeight="1" x14ac:dyDescent="0.2">
      <c r="A308" s="60"/>
      <c r="B308" s="46"/>
      <c r="C308" s="19"/>
      <c r="D308" s="37"/>
      <c r="E308" s="40"/>
      <c r="F308" s="37"/>
      <c r="G308" s="35"/>
      <c r="H308" s="37"/>
      <c r="I308" s="35"/>
      <c r="J308" s="37"/>
      <c r="K308" s="35"/>
      <c r="L308" s="35"/>
      <c r="M308" s="40"/>
      <c r="N308" s="37"/>
      <c r="O308" s="35"/>
      <c r="P308" s="37"/>
      <c r="Q308" s="35"/>
      <c r="R308" s="35"/>
      <c r="S308" s="60"/>
      <c r="T308" s="46"/>
      <c r="U308" s="19"/>
      <c r="V308" s="37"/>
      <c r="W308" s="40"/>
      <c r="X308" s="37"/>
      <c r="Y308" s="35"/>
      <c r="Z308" s="37"/>
      <c r="AA308" s="35"/>
      <c r="AB308" s="37"/>
      <c r="AC308" s="35"/>
      <c r="AD308" s="35"/>
      <c r="AE308" s="40"/>
      <c r="AF308" s="37"/>
      <c r="AG308" s="35"/>
      <c r="AH308" s="37"/>
      <c r="AI308" s="35"/>
      <c r="AK308" s="60"/>
      <c r="AL308" s="46"/>
      <c r="AM308" s="19"/>
      <c r="AN308" s="37"/>
      <c r="AO308" s="40"/>
      <c r="AP308" s="37"/>
      <c r="AQ308" s="35"/>
      <c r="AR308" s="37"/>
      <c r="AS308" s="35"/>
      <c r="AT308" s="37"/>
      <c r="AU308" s="35"/>
      <c r="AV308" s="35"/>
      <c r="AW308" s="40"/>
      <c r="AX308" s="37"/>
      <c r="AY308" s="35"/>
      <c r="AZ308" s="37"/>
      <c r="BA308" s="35"/>
    </row>
    <row r="309" spans="1:53" ht="20.100000000000001" customHeight="1" x14ac:dyDescent="0.2">
      <c r="A309" s="60"/>
      <c r="B309" s="45"/>
      <c r="C309" s="19"/>
      <c r="D309" s="37"/>
      <c r="E309" s="38"/>
      <c r="F309" s="39"/>
      <c r="G309" s="43"/>
      <c r="H309" s="39"/>
      <c r="I309" s="43"/>
      <c r="J309" s="39"/>
      <c r="K309" s="43"/>
      <c r="L309" s="43"/>
      <c r="M309" s="38"/>
      <c r="N309" s="39"/>
      <c r="O309" s="43"/>
      <c r="P309" s="39"/>
      <c r="Q309" s="35"/>
      <c r="R309" s="35"/>
      <c r="S309" s="60"/>
      <c r="T309" s="45"/>
      <c r="U309" s="19"/>
      <c r="V309" s="37"/>
      <c r="W309" s="38"/>
      <c r="X309" s="39"/>
      <c r="Y309" s="43"/>
      <c r="Z309" s="39"/>
      <c r="AA309" s="43"/>
      <c r="AB309" s="39"/>
      <c r="AC309" s="43"/>
      <c r="AD309" s="43"/>
      <c r="AE309" s="38"/>
      <c r="AF309" s="39"/>
      <c r="AG309" s="43"/>
      <c r="AH309" s="39"/>
      <c r="AI309" s="35"/>
      <c r="AK309" s="60"/>
      <c r="AL309" s="45"/>
      <c r="AM309" s="19"/>
      <c r="AN309" s="37"/>
      <c r="AO309" s="38"/>
      <c r="AP309" s="39"/>
      <c r="AQ309" s="43"/>
      <c r="AR309" s="39"/>
      <c r="AS309" s="43"/>
      <c r="AT309" s="39"/>
      <c r="AU309" s="43"/>
      <c r="AV309" s="43"/>
      <c r="AW309" s="38"/>
      <c r="AX309" s="39"/>
      <c r="AY309" s="43"/>
      <c r="AZ309" s="39"/>
      <c r="BA309" s="35"/>
    </row>
    <row r="310" spans="1:53" ht="20.100000000000001" customHeight="1" x14ac:dyDescent="0.2">
      <c r="A310" s="60"/>
      <c r="B310" s="46"/>
      <c r="C310" s="19"/>
      <c r="D310" s="37"/>
      <c r="E310" s="40"/>
      <c r="F310" s="37"/>
      <c r="G310" s="35"/>
      <c r="H310" s="37"/>
      <c r="I310" s="35"/>
      <c r="J310" s="37"/>
      <c r="K310" s="35"/>
      <c r="L310" s="35"/>
      <c r="M310" s="40"/>
      <c r="N310" s="37"/>
      <c r="O310" s="35"/>
      <c r="P310" s="37"/>
      <c r="Q310" s="35"/>
      <c r="R310" s="35"/>
      <c r="S310" s="60"/>
      <c r="T310" s="46"/>
      <c r="U310" s="19"/>
      <c r="V310" s="37"/>
      <c r="W310" s="40"/>
      <c r="X310" s="37"/>
      <c r="Y310" s="35"/>
      <c r="Z310" s="37"/>
      <c r="AA310" s="35"/>
      <c r="AB310" s="37"/>
      <c r="AC310" s="35"/>
      <c r="AD310" s="35"/>
      <c r="AE310" s="40"/>
      <c r="AF310" s="37"/>
      <c r="AG310" s="35"/>
      <c r="AH310" s="37"/>
      <c r="AI310" s="35"/>
      <c r="AK310" s="60"/>
      <c r="AL310" s="46"/>
      <c r="AM310" s="19"/>
      <c r="AN310" s="37"/>
      <c r="AO310" s="40"/>
      <c r="AP310" s="37"/>
      <c r="AQ310" s="35"/>
      <c r="AR310" s="37"/>
      <c r="AS310" s="35"/>
      <c r="AT310" s="37"/>
      <c r="AU310" s="35"/>
      <c r="AV310" s="35"/>
      <c r="AW310" s="40"/>
      <c r="AX310" s="37"/>
      <c r="AY310" s="35"/>
      <c r="AZ310" s="37"/>
      <c r="BA310" s="35"/>
    </row>
    <row r="311" spans="1:53" ht="20.100000000000001" customHeight="1" x14ac:dyDescent="0.2">
      <c r="A311" s="60"/>
      <c r="B311" s="45"/>
      <c r="C311" s="19"/>
      <c r="D311" s="37"/>
      <c r="E311" s="38"/>
      <c r="F311" s="39"/>
      <c r="G311" s="43"/>
      <c r="H311" s="39"/>
      <c r="I311" s="43"/>
      <c r="J311" s="39"/>
      <c r="K311" s="43"/>
      <c r="L311" s="43"/>
      <c r="M311" s="38"/>
      <c r="N311" s="39"/>
      <c r="O311" s="43"/>
      <c r="P311" s="39"/>
      <c r="Q311" s="35"/>
      <c r="R311" s="35"/>
      <c r="S311" s="60"/>
      <c r="T311" s="45"/>
      <c r="U311" s="19"/>
      <c r="V311" s="37"/>
      <c r="W311" s="38"/>
      <c r="X311" s="39"/>
      <c r="Y311" s="43"/>
      <c r="Z311" s="39"/>
      <c r="AA311" s="43"/>
      <c r="AB311" s="39"/>
      <c r="AC311" s="43"/>
      <c r="AD311" s="43"/>
      <c r="AE311" s="38"/>
      <c r="AF311" s="39"/>
      <c r="AG311" s="43"/>
      <c r="AH311" s="39"/>
      <c r="AI311" s="35"/>
      <c r="AK311" s="60"/>
      <c r="AL311" s="45"/>
      <c r="AM311" s="19"/>
      <c r="AN311" s="37"/>
      <c r="AO311" s="38"/>
      <c r="AP311" s="39"/>
      <c r="AQ311" s="43"/>
      <c r="AR311" s="39"/>
      <c r="AS311" s="43"/>
      <c r="AT311" s="39"/>
      <c r="AU311" s="43"/>
      <c r="AV311" s="43"/>
      <c r="AW311" s="38"/>
      <c r="AX311" s="39"/>
      <c r="AY311" s="43"/>
      <c r="AZ311" s="39"/>
      <c r="BA311" s="35"/>
    </row>
    <row r="312" spans="1:53" ht="20.100000000000001" customHeight="1" x14ac:dyDescent="0.2">
      <c r="A312" s="60"/>
      <c r="B312" s="46"/>
      <c r="C312" s="19"/>
      <c r="D312" s="37"/>
      <c r="E312" s="40"/>
      <c r="F312" s="37"/>
      <c r="G312" s="35"/>
      <c r="H312" s="37"/>
      <c r="I312" s="35"/>
      <c r="J312" s="37"/>
      <c r="K312" s="35"/>
      <c r="L312" s="35"/>
      <c r="M312" s="40"/>
      <c r="N312" s="37"/>
      <c r="O312" s="35"/>
      <c r="P312" s="37"/>
      <c r="Q312" s="35"/>
      <c r="R312" s="35"/>
      <c r="S312" s="60"/>
      <c r="T312" s="45"/>
      <c r="U312" s="19"/>
      <c r="V312" s="37"/>
      <c r="W312" s="40"/>
      <c r="X312" s="37"/>
      <c r="Y312" s="35"/>
      <c r="Z312" s="37"/>
      <c r="AA312" s="35"/>
      <c r="AB312" s="37"/>
      <c r="AC312" s="35"/>
      <c r="AD312" s="35"/>
      <c r="AE312" s="40"/>
      <c r="AF312" s="37"/>
      <c r="AG312" s="35"/>
      <c r="AH312" s="37"/>
      <c r="AI312" s="35"/>
      <c r="AK312" s="60"/>
      <c r="AL312" s="46"/>
      <c r="AM312" s="19"/>
      <c r="AN312" s="37"/>
      <c r="AO312" s="40"/>
      <c r="AP312" s="37"/>
      <c r="AQ312" s="35"/>
      <c r="AR312" s="37"/>
      <c r="AS312" s="35"/>
      <c r="AT312" s="37"/>
      <c r="AU312" s="35"/>
      <c r="AV312" s="35"/>
      <c r="AW312" s="40"/>
      <c r="AX312" s="37"/>
      <c r="AY312" s="35"/>
      <c r="AZ312" s="37"/>
      <c r="BA312" s="35"/>
    </row>
    <row r="313" spans="1:53" ht="20.100000000000001" customHeight="1" x14ac:dyDescent="0.2">
      <c r="A313" s="60"/>
      <c r="B313" s="45"/>
      <c r="C313" s="19"/>
      <c r="D313" s="37"/>
      <c r="E313" s="38"/>
      <c r="F313" s="39"/>
      <c r="G313" s="43"/>
      <c r="H313" s="39"/>
      <c r="I313" s="43"/>
      <c r="J313" s="39"/>
      <c r="K313" s="43"/>
      <c r="L313" s="43"/>
      <c r="M313" s="38"/>
      <c r="N313" s="39"/>
      <c r="O313" s="43"/>
      <c r="P313" s="39"/>
      <c r="Q313" s="35"/>
      <c r="R313" s="35"/>
      <c r="S313" s="60"/>
      <c r="T313" s="46"/>
      <c r="U313" s="19"/>
      <c r="V313" s="37"/>
      <c r="W313" s="38"/>
      <c r="X313" s="39"/>
      <c r="Y313" s="43"/>
      <c r="Z313" s="39"/>
      <c r="AA313" s="43"/>
      <c r="AB313" s="39"/>
      <c r="AC313" s="43"/>
      <c r="AD313" s="43"/>
      <c r="AE313" s="38"/>
      <c r="AF313" s="39"/>
      <c r="AG313" s="43"/>
      <c r="AH313" s="39"/>
      <c r="AI313" s="35"/>
      <c r="AK313" s="60"/>
      <c r="AL313" s="45"/>
      <c r="AM313" s="19"/>
      <c r="AN313" s="37"/>
      <c r="AO313" s="38"/>
      <c r="AP313" s="39"/>
      <c r="AQ313" s="43"/>
      <c r="AR313" s="39"/>
      <c r="AS313" s="43"/>
      <c r="AT313" s="39"/>
      <c r="AU313" s="43"/>
      <c r="AV313" s="43"/>
      <c r="AW313" s="38"/>
      <c r="AX313" s="39"/>
      <c r="AY313" s="43"/>
      <c r="AZ313" s="39"/>
      <c r="BA313" s="35"/>
    </row>
    <row r="314" spans="1:53" ht="20.100000000000001" customHeight="1" x14ac:dyDescent="0.2">
      <c r="A314" s="60"/>
      <c r="B314" s="46"/>
      <c r="C314" s="19"/>
      <c r="D314" s="37"/>
      <c r="E314" s="38"/>
      <c r="F314" s="39"/>
      <c r="G314" s="43"/>
      <c r="H314" s="39"/>
      <c r="I314" s="43"/>
      <c r="J314" s="39"/>
      <c r="K314" s="43"/>
      <c r="L314" s="43"/>
      <c r="M314" s="38"/>
      <c r="N314" s="39"/>
      <c r="O314" s="43"/>
      <c r="P314" s="39"/>
      <c r="Q314" s="35"/>
      <c r="R314" s="35"/>
      <c r="S314" s="60"/>
      <c r="T314" s="45"/>
      <c r="U314" s="19"/>
      <c r="V314" s="37"/>
      <c r="W314" s="38"/>
      <c r="X314" s="39"/>
      <c r="Y314" s="43"/>
      <c r="Z314" s="39"/>
      <c r="AA314" s="43"/>
      <c r="AB314" s="39"/>
      <c r="AC314" s="43"/>
      <c r="AD314" s="43"/>
      <c r="AE314" s="38"/>
      <c r="AF314" s="39"/>
      <c r="AG314" s="43"/>
      <c r="AH314" s="39"/>
      <c r="AI314" s="35"/>
      <c r="AK314" s="60"/>
      <c r="AL314" s="46"/>
      <c r="AM314" s="19"/>
      <c r="AN314" s="37"/>
      <c r="AO314" s="38"/>
      <c r="AP314" s="39"/>
      <c r="AQ314" s="43"/>
      <c r="AR314" s="39"/>
      <c r="AS314" s="43"/>
      <c r="AT314" s="39"/>
      <c r="AU314" s="43"/>
      <c r="AV314" s="43"/>
      <c r="AW314" s="38"/>
      <c r="AX314" s="39"/>
      <c r="AY314" s="43"/>
      <c r="AZ314" s="39"/>
      <c r="BA314" s="35"/>
    </row>
    <row r="315" spans="1:53" ht="20.100000000000001" customHeight="1" x14ac:dyDescent="0.2">
      <c r="A315" s="60"/>
      <c r="B315" s="45"/>
      <c r="C315" s="19"/>
      <c r="D315" s="37"/>
      <c r="E315" s="40"/>
      <c r="F315" s="37"/>
      <c r="G315" s="35"/>
      <c r="H315" s="37"/>
      <c r="I315" s="35"/>
      <c r="J315" s="37"/>
      <c r="K315" s="35"/>
      <c r="L315" s="35"/>
      <c r="M315" s="40"/>
      <c r="N315" s="37"/>
      <c r="O315" s="35"/>
      <c r="P315" s="37"/>
      <c r="Q315" s="35"/>
      <c r="R315" s="35"/>
      <c r="S315" s="60"/>
      <c r="T315" s="46"/>
      <c r="U315" s="19"/>
      <c r="V315" s="37"/>
      <c r="W315" s="40"/>
      <c r="X315" s="37"/>
      <c r="Y315" s="35"/>
      <c r="Z315" s="37"/>
      <c r="AA315" s="35"/>
      <c r="AB315" s="37"/>
      <c r="AC315" s="35"/>
      <c r="AD315" s="35"/>
      <c r="AE315" s="40"/>
      <c r="AF315" s="37"/>
      <c r="AG315" s="35"/>
      <c r="AH315" s="37"/>
      <c r="AI315" s="35"/>
      <c r="AK315" s="60"/>
      <c r="AL315" s="45"/>
      <c r="AM315" s="19"/>
      <c r="AN315" s="37"/>
      <c r="AO315" s="40"/>
      <c r="AP315" s="37"/>
      <c r="AQ315" s="35"/>
      <c r="AR315" s="37"/>
      <c r="AS315" s="35"/>
      <c r="AT315" s="37"/>
      <c r="AU315" s="35"/>
      <c r="AV315" s="35"/>
      <c r="AW315" s="40"/>
      <c r="AX315" s="37"/>
      <c r="AY315" s="35"/>
      <c r="AZ315" s="37"/>
      <c r="BA315" s="35"/>
    </row>
    <row r="316" spans="1:53" ht="20.100000000000001" customHeight="1" x14ac:dyDescent="0.2">
      <c r="A316" s="60"/>
      <c r="B316" s="46"/>
      <c r="C316" s="19"/>
      <c r="D316" s="37"/>
      <c r="E316" s="38"/>
      <c r="F316" s="39"/>
      <c r="G316" s="43"/>
      <c r="H316" s="39"/>
      <c r="I316" s="43"/>
      <c r="J316" s="39"/>
      <c r="K316" s="43"/>
      <c r="L316" s="43"/>
      <c r="M316" s="38"/>
      <c r="N316" s="39"/>
      <c r="O316" s="43"/>
      <c r="P316" s="39"/>
      <c r="Q316" s="35"/>
      <c r="R316" s="35"/>
      <c r="S316" s="60"/>
      <c r="T316" s="45"/>
      <c r="U316" s="19"/>
      <c r="V316" s="37"/>
      <c r="W316" s="38"/>
      <c r="X316" s="39"/>
      <c r="Y316" s="43"/>
      <c r="Z316" s="39"/>
      <c r="AA316" s="43"/>
      <c r="AB316" s="39"/>
      <c r="AC316" s="43"/>
      <c r="AD316" s="43"/>
      <c r="AE316" s="38"/>
      <c r="AF316" s="39"/>
      <c r="AG316" s="43"/>
      <c r="AH316" s="39"/>
      <c r="AI316" s="35"/>
      <c r="AK316" s="60"/>
      <c r="AL316" s="46"/>
      <c r="AM316" s="19"/>
      <c r="AN316" s="37"/>
      <c r="AO316" s="38"/>
      <c r="AP316" s="39"/>
      <c r="AQ316" s="43"/>
      <c r="AR316" s="39"/>
      <c r="AS316" s="43"/>
      <c r="AT316" s="39"/>
      <c r="AU316" s="43"/>
      <c r="AV316" s="43"/>
      <c r="AW316" s="38"/>
      <c r="AX316" s="39"/>
      <c r="AY316" s="43"/>
      <c r="AZ316" s="39"/>
      <c r="BA316" s="35"/>
    </row>
    <row r="317" spans="1:53" ht="20.100000000000001" customHeight="1" x14ac:dyDescent="0.2">
      <c r="A317" s="60"/>
      <c r="B317" s="45"/>
      <c r="C317" s="19"/>
      <c r="D317" s="37"/>
      <c r="E317" s="38"/>
      <c r="F317" s="39"/>
      <c r="G317" s="43"/>
      <c r="H317" s="39"/>
      <c r="I317" s="43"/>
      <c r="J317" s="39"/>
      <c r="K317" s="43"/>
      <c r="L317" s="43"/>
      <c r="M317" s="38"/>
      <c r="N317" s="39"/>
      <c r="O317" s="43"/>
      <c r="P317" s="39"/>
      <c r="Q317" s="35"/>
      <c r="R317" s="35"/>
      <c r="S317" s="60"/>
      <c r="T317" s="46"/>
      <c r="U317" s="19"/>
      <c r="V317" s="37"/>
      <c r="W317" s="38"/>
      <c r="X317" s="39"/>
      <c r="Y317" s="43"/>
      <c r="Z317" s="39"/>
      <c r="AA317" s="43"/>
      <c r="AB317" s="39"/>
      <c r="AC317" s="43"/>
      <c r="AD317" s="43"/>
      <c r="AE317" s="38"/>
      <c r="AF317" s="39"/>
      <c r="AG317" s="43"/>
      <c r="AH317" s="39"/>
      <c r="AI317" s="35"/>
      <c r="AK317" s="60"/>
      <c r="AL317" s="45"/>
      <c r="AM317" s="19"/>
      <c r="AN317" s="37"/>
      <c r="AO317" s="38"/>
      <c r="AP317" s="39"/>
      <c r="AQ317" s="43"/>
      <c r="AR317" s="39"/>
      <c r="AS317" s="43"/>
      <c r="AT317" s="39"/>
      <c r="AU317" s="43"/>
      <c r="AV317" s="43"/>
      <c r="AW317" s="38"/>
      <c r="AX317" s="39"/>
      <c r="AY317" s="43"/>
      <c r="AZ317" s="39"/>
      <c r="BA317" s="35"/>
    </row>
    <row r="318" spans="1:53" ht="20.100000000000001" customHeight="1" x14ac:dyDescent="0.2">
      <c r="A318" s="60"/>
      <c r="B318" s="46"/>
      <c r="C318" s="19"/>
      <c r="D318" s="37"/>
      <c r="E318" s="40"/>
      <c r="F318" s="37"/>
      <c r="G318" s="35"/>
      <c r="H318" s="37"/>
      <c r="I318" s="35"/>
      <c r="J318" s="37"/>
      <c r="K318" s="35"/>
      <c r="L318" s="35"/>
      <c r="M318" s="40"/>
      <c r="N318" s="37"/>
      <c r="O318" s="35"/>
      <c r="P318" s="37"/>
      <c r="Q318" s="35"/>
      <c r="R318" s="35"/>
      <c r="S318" s="60"/>
      <c r="T318" s="45"/>
      <c r="U318" s="19"/>
      <c r="V318" s="37"/>
      <c r="W318" s="40"/>
      <c r="X318" s="37"/>
      <c r="Y318" s="35"/>
      <c r="Z318" s="37"/>
      <c r="AA318" s="35"/>
      <c r="AB318" s="37"/>
      <c r="AC318" s="35"/>
      <c r="AD318" s="35"/>
      <c r="AE318" s="40"/>
      <c r="AF318" s="37"/>
      <c r="AG318" s="35"/>
      <c r="AH318" s="37"/>
      <c r="AI318" s="35"/>
      <c r="AK318" s="60"/>
      <c r="AL318" s="46"/>
      <c r="AM318" s="19"/>
      <c r="AN318" s="37"/>
      <c r="AO318" s="40"/>
      <c r="AP318" s="37"/>
      <c r="AQ318" s="35"/>
      <c r="AR318" s="37"/>
      <c r="AS318" s="35"/>
      <c r="AT318" s="37"/>
      <c r="AU318" s="35"/>
      <c r="AV318" s="35"/>
      <c r="AW318" s="40"/>
      <c r="AX318" s="37"/>
      <c r="AY318" s="35"/>
      <c r="AZ318" s="37"/>
      <c r="BA318" s="35"/>
    </row>
    <row r="319" spans="1:53" ht="20.100000000000001" customHeight="1" x14ac:dyDescent="0.2">
      <c r="A319" s="60"/>
      <c r="B319" s="45"/>
      <c r="C319" s="19"/>
      <c r="D319" s="37"/>
      <c r="E319" s="38"/>
      <c r="F319" s="39"/>
      <c r="G319" s="43"/>
      <c r="H319" s="39"/>
      <c r="I319" s="43"/>
      <c r="J319" s="39"/>
      <c r="K319" s="43"/>
      <c r="L319" s="43"/>
      <c r="M319" s="38"/>
      <c r="N319" s="39"/>
      <c r="O319" s="43"/>
      <c r="P319" s="39"/>
      <c r="Q319" s="35"/>
      <c r="R319" s="35"/>
      <c r="S319" s="60"/>
      <c r="T319" s="46"/>
      <c r="U319" s="19"/>
      <c r="V319" s="37"/>
      <c r="W319" s="38"/>
      <c r="X319" s="39"/>
      <c r="Y319" s="43"/>
      <c r="Z319" s="39"/>
      <c r="AA319" s="43"/>
      <c r="AB319" s="39"/>
      <c r="AC319" s="43"/>
      <c r="AD319" s="43"/>
      <c r="AE319" s="38"/>
      <c r="AF319" s="39"/>
      <c r="AG319" s="43"/>
      <c r="AH319" s="39"/>
      <c r="AI319" s="35"/>
      <c r="AK319" s="60"/>
      <c r="AL319" s="45"/>
      <c r="AM319" s="19"/>
      <c r="AN319" s="37"/>
      <c r="AO319" s="38"/>
      <c r="AP319" s="39"/>
      <c r="AQ319" s="43"/>
      <c r="AR319" s="39"/>
      <c r="AS319" s="43"/>
      <c r="AT319" s="39"/>
      <c r="AU319" s="43"/>
      <c r="AV319" s="43"/>
      <c r="AW319" s="38"/>
      <c r="AX319" s="39"/>
      <c r="AY319" s="43"/>
      <c r="AZ319" s="39"/>
      <c r="BA319" s="35"/>
    </row>
    <row r="320" spans="1:53" ht="20.100000000000001" customHeight="1" x14ac:dyDescent="0.2">
      <c r="A320" s="60"/>
      <c r="B320" s="46"/>
      <c r="C320" s="19"/>
      <c r="D320" s="37"/>
      <c r="E320" s="40"/>
      <c r="F320" s="37"/>
      <c r="G320" s="35"/>
      <c r="H320" s="37"/>
      <c r="I320" s="35"/>
      <c r="J320" s="37"/>
      <c r="K320" s="35"/>
      <c r="L320" s="35"/>
      <c r="M320" s="40"/>
      <c r="N320" s="37"/>
      <c r="O320" s="35"/>
      <c r="P320" s="37"/>
      <c r="Q320" s="35"/>
      <c r="R320" s="35"/>
      <c r="S320" s="60"/>
      <c r="T320" s="45"/>
      <c r="U320" s="19"/>
      <c r="V320" s="37"/>
      <c r="W320" s="40"/>
      <c r="X320" s="37"/>
      <c r="Y320" s="35"/>
      <c r="Z320" s="37"/>
      <c r="AA320" s="35"/>
      <c r="AB320" s="37"/>
      <c r="AC320" s="35"/>
      <c r="AD320" s="35"/>
      <c r="AE320" s="40"/>
      <c r="AF320" s="37"/>
      <c r="AG320" s="35"/>
      <c r="AH320" s="37"/>
      <c r="AI320" s="35"/>
      <c r="AK320" s="60"/>
      <c r="AL320" s="46"/>
      <c r="AM320" s="19"/>
      <c r="AN320" s="37"/>
      <c r="AO320" s="40"/>
      <c r="AP320" s="37"/>
      <c r="AQ320" s="35"/>
      <c r="AR320" s="37"/>
      <c r="AS320" s="35"/>
      <c r="AT320" s="37"/>
      <c r="AU320" s="35"/>
      <c r="AV320" s="35"/>
      <c r="AW320" s="40"/>
      <c r="AX320" s="37"/>
      <c r="AY320" s="35"/>
      <c r="AZ320" s="37"/>
      <c r="BA320" s="35"/>
    </row>
    <row r="321" spans="1:55" ht="20.100000000000001" customHeight="1" x14ac:dyDescent="0.2">
      <c r="A321" s="60"/>
      <c r="B321" s="45"/>
      <c r="C321" s="19"/>
      <c r="D321" s="37"/>
      <c r="E321" s="38"/>
      <c r="F321" s="39"/>
      <c r="G321" s="43"/>
      <c r="H321" s="39"/>
      <c r="I321" s="43"/>
      <c r="J321" s="39"/>
      <c r="K321" s="43"/>
      <c r="L321" s="43"/>
      <c r="M321" s="38"/>
      <c r="N321" s="39"/>
      <c r="O321" s="43"/>
      <c r="P321" s="39"/>
      <c r="Q321" s="35"/>
      <c r="R321" s="35"/>
      <c r="S321" s="60"/>
      <c r="T321" s="46"/>
      <c r="U321" s="19"/>
      <c r="V321" s="37"/>
      <c r="W321" s="38"/>
      <c r="X321" s="39"/>
      <c r="Y321" s="43"/>
      <c r="Z321" s="39"/>
      <c r="AA321" s="43"/>
      <c r="AB321" s="39"/>
      <c r="AC321" s="43"/>
      <c r="AD321" s="43"/>
      <c r="AE321" s="38"/>
      <c r="AF321" s="39"/>
      <c r="AG321" s="43"/>
      <c r="AH321" s="39"/>
      <c r="AI321" s="35"/>
      <c r="AK321" s="60"/>
      <c r="AL321" s="45"/>
      <c r="AM321" s="19"/>
      <c r="AN321" s="37"/>
      <c r="AO321" s="38"/>
      <c r="AP321" s="39"/>
      <c r="AQ321" s="43"/>
      <c r="AR321" s="39"/>
      <c r="AS321" s="43"/>
      <c r="AT321" s="39"/>
      <c r="AU321" s="43"/>
      <c r="AV321" s="43"/>
      <c r="AW321" s="38"/>
      <c r="AX321" s="39"/>
      <c r="AY321" s="43"/>
      <c r="AZ321" s="39"/>
      <c r="BA321" s="35"/>
    </row>
    <row r="322" spans="1:55" ht="20.100000000000001" customHeight="1" x14ac:dyDescent="0.2">
      <c r="A322" s="60"/>
      <c r="B322" s="46"/>
      <c r="C322" s="19"/>
      <c r="D322" s="37"/>
      <c r="E322" s="44"/>
      <c r="F322" s="37"/>
      <c r="G322" s="35"/>
      <c r="H322" s="37"/>
      <c r="I322" s="35"/>
      <c r="J322" s="37"/>
      <c r="K322" s="35"/>
      <c r="L322" s="35"/>
      <c r="M322" s="40"/>
      <c r="N322" s="37"/>
      <c r="O322" s="35"/>
      <c r="P322" s="37"/>
      <c r="Q322" s="35"/>
      <c r="R322" s="35"/>
      <c r="S322" s="60"/>
      <c r="T322" s="45"/>
      <c r="U322" s="19"/>
      <c r="V322" s="37"/>
      <c r="W322" s="44"/>
      <c r="X322" s="37"/>
      <c r="Y322" s="35"/>
      <c r="Z322" s="37"/>
      <c r="AA322" s="35"/>
      <c r="AB322" s="37"/>
      <c r="AC322" s="35"/>
      <c r="AD322" s="35"/>
      <c r="AE322" s="40"/>
      <c r="AF322" s="37"/>
      <c r="AG322" s="35"/>
      <c r="AH322" s="37"/>
      <c r="AI322" s="35"/>
      <c r="AK322" s="60"/>
      <c r="AL322" s="46"/>
      <c r="AM322" s="19"/>
      <c r="AN322" s="37"/>
      <c r="AO322" s="44"/>
      <c r="AP322" s="37"/>
      <c r="AQ322" s="35"/>
      <c r="AR322" s="37"/>
      <c r="AS322" s="35"/>
      <c r="AT322" s="37"/>
      <c r="AU322" s="35"/>
      <c r="AV322" s="35"/>
      <c r="AW322" s="40"/>
      <c r="AX322" s="37"/>
      <c r="AY322" s="35"/>
      <c r="AZ322" s="37"/>
      <c r="BA322" s="35"/>
    </row>
    <row r="323" spans="1:55" ht="20.100000000000001" customHeight="1" x14ac:dyDescent="0.2">
      <c r="A323" s="60"/>
      <c r="B323" s="45"/>
      <c r="C323" s="19"/>
      <c r="D323" s="37"/>
      <c r="E323" s="40"/>
      <c r="F323" s="39"/>
      <c r="G323" s="43"/>
      <c r="H323" s="39"/>
      <c r="I323" s="43"/>
      <c r="J323" s="39"/>
      <c r="K323" s="43"/>
      <c r="L323" s="43"/>
      <c r="M323" s="38"/>
      <c r="N323" s="39"/>
      <c r="O323" s="43"/>
      <c r="P323" s="39"/>
      <c r="Q323" s="35"/>
      <c r="R323" s="35"/>
      <c r="S323" s="60"/>
      <c r="T323" s="45"/>
      <c r="U323" s="19"/>
      <c r="V323" s="37"/>
      <c r="W323" s="40"/>
      <c r="X323" s="39"/>
      <c r="Y323" s="43"/>
      <c r="Z323" s="39"/>
      <c r="AA323" s="43"/>
      <c r="AB323" s="39"/>
      <c r="AC323" s="43"/>
      <c r="AD323" s="43"/>
      <c r="AE323" s="38"/>
      <c r="AF323" s="39"/>
      <c r="AG323" s="43"/>
      <c r="AH323" s="39"/>
      <c r="AI323" s="35"/>
      <c r="AK323" s="60"/>
      <c r="AL323" s="45"/>
      <c r="AM323" s="19"/>
      <c r="AN323" s="37"/>
      <c r="AO323" s="40"/>
      <c r="AP323" s="39"/>
      <c r="AQ323" s="43"/>
      <c r="AR323" s="39"/>
      <c r="AS323" s="43"/>
      <c r="AT323" s="39"/>
      <c r="AU323" s="43"/>
      <c r="AV323" s="43"/>
      <c r="AW323" s="38"/>
      <c r="AX323" s="39"/>
      <c r="AY323" s="43"/>
      <c r="AZ323" s="39"/>
      <c r="BA323" s="35"/>
    </row>
    <row r="324" spans="1:55" ht="20.100000000000001" customHeight="1" x14ac:dyDescent="0.2">
      <c r="A324" s="60"/>
      <c r="B324" s="46"/>
      <c r="C324" s="19"/>
      <c r="D324" s="37"/>
      <c r="E324" s="42"/>
      <c r="F324" s="37"/>
      <c r="G324" s="35"/>
      <c r="H324" s="37"/>
      <c r="I324" s="35"/>
      <c r="J324" s="37"/>
      <c r="K324" s="35"/>
      <c r="L324" s="35"/>
      <c r="M324" s="40"/>
      <c r="N324" s="37"/>
      <c r="O324" s="35"/>
      <c r="P324" s="37"/>
      <c r="Q324" s="35"/>
      <c r="R324" s="35"/>
      <c r="S324" s="60"/>
      <c r="T324" s="46"/>
      <c r="U324" s="19"/>
      <c r="V324" s="37"/>
      <c r="W324" s="42"/>
      <c r="X324" s="37"/>
      <c r="Y324" s="35"/>
      <c r="Z324" s="37"/>
      <c r="AA324" s="35"/>
      <c r="AB324" s="37"/>
      <c r="AC324" s="35"/>
      <c r="AD324" s="35"/>
      <c r="AE324" s="40"/>
      <c r="AF324" s="37"/>
      <c r="AG324" s="35"/>
      <c r="AH324" s="37"/>
      <c r="AI324" s="35"/>
      <c r="AK324" s="60"/>
      <c r="AL324" s="46"/>
      <c r="AM324" s="19"/>
      <c r="AN324" s="37"/>
      <c r="AO324" s="42"/>
      <c r="AP324" s="37"/>
      <c r="AQ324" s="35"/>
      <c r="AR324" s="37"/>
      <c r="AS324" s="35"/>
      <c r="AT324" s="37"/>
      <c r="AU324" s="35"/>
      <c r="AV324" s="35"/>
      <c r="AW324" s="40"/>
      <c r="AX324" s="37"/>
      <c r="AY324" s="35"/>
      <c r="AZ324" s="37"/>
      <c r="BA324" s="35"/>
    </row>
    <row r="325" spans="1:55" ht="20.100000000000001" customHeight="1" x14ac:dyDescent="0.2">
      <c r="A325" s="60"/>
      <c r="B325" s="45"/>
      <c r="C325" s="19"/>
      <c r="D325" s="37"/>
      <c r="E325" s="38"/>
      <c r="F325" s="39"/>
      <c r="G325" s="43"/>
      <c r="H325" s="39"/>
      <c r="I325" s="43"/>
      <c r="J325" s="39"/>
      <c r="K325" s="43"/>
      <c r="L325" s="43"/>
      <c r="M325" s="38"/>
      <c r="N325" s="39"/>
      <c r="O325" s="43"/>
      <c r="P325" s="39"/>
      <c r="Q325" s="35"/>
      <c r="R325" s="35"/>
      <c r="S325" s="60"/>
      <c r="T325" s="45"/>
      <c r="U325" s="19"/>
      <c r="V325" s="37"/>
      <c r="W325" s="38"/>
      <c r="X325" s="39"/>
      <c r="Y325" s="43"/>
      <c r="Z325" s="39"/>
      <c r="AA325" s="43"/>
      <c r="AB325" s="39"/>
      <c r="AC325" s="43"/>
      <c r="AD325" s="43"/>
      <c r="AE325" s="38"/>
      <c r="AF325" s="39"/>
      <c r="AG325" s="43"/>
      <c r="AH325" s="39"/>
      <c r="AI325" s="35"/>
      <c r="AK325" s="60"/>
      <c r="AL325" s="45"/>
      <c r="AM325" s="19"/>
      <c r="AN325" s="37"/>
      <c r="AO325" s="38"/>
      <c r="AP325" s="39"/>
      <c r="AQ325" s="43"/>
      <c r="AR325" s="39"/>
      <c r="AS325" s="43"/>
      <c r="AT325" s="39"/>
      <c r="AU325" s="43"/>
      <c r="AV325" s="43"/>
      <c r="AW325" s="38"/>
      <c r="AX325" s="39"/>
      <c r="AY325" s="43"/>
      <c r="AZ325" s="39"/>
      <c r="BA325" s="35"/>
    </row>
    <row r="326" spans="1:55" ht="7.5" customHeight="1" x14ac:dyDescent="0.2">
      <c r="A326" s="54"/>
      <c r="B326" s="54"/>
      <c r="C326" s="54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4"/>
      <c r="T326" s="54"/>
      <c r="U326" s="54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4"/>
      <c r="AK326" s="54"/>
      <c r="AL326" s="54"/>
      <c r="AM326" s="54"/>
      <c r="AN326" s="54"/>
      <c r="AO326" s="55"/>
      <c r="AP326" s="55"/>
      <c r="AQ326" s="55"/>
      <c r="AR326" s="55"/>
      <c r="AS326" s="56"/>
      <c r="AT326" s="57"/>
      <c r="AU326" s="57"/>
      <c r="AV326" s="57"/>
      <c r="AW326" s="57"/>
      <c r="AX326" s="57"/>
      <c r="AY326" s="57"/>
      <c r="AZ326" s="57"/>
      <c r="BA326" s="57"/>
      <c r="BB326" s="58"/>
      <c r="BC326" s="25"/>
    </row>
  </sheetData>
  <sheetProtection algorithmName="SHA-512" hashValue="lTfmrdABoUzYooRftHBXLczTNCfWnr33AOPL3dmhX0EJSdjf2xhgf7MpGuornlrCxmy70p2G1fBavoI9FxZv7w==" saltValue="6yATYh5rMISdyV7jMsGc0Q==" spinCount="100000" sheet="1" objects="1" scenarios="1"/>
  <mergeCells count="710">
    <mergeCell ref="D295:K295"/>
    <mergeCell ref="D296:K296"/>
    <mergeCell ref="L296:N296"/>
    <mergeCell ref="V295:AC295"/>
    <mergeCell ref="V296:AC296"/>
    <mergeCell ref="AD296:AF296"/>
    <mergeCell ref="AN295:AU295"/>
    <mergeCell ref="AN296:AU296"/>
    <mergeCell ref="AV296:AX296"/>
    <mergeCell ref="AG296:AI296"/>
    <mergeCell ref="O296:Q296"/>
    <mergeCell ref="D259:K259"/>
    <mergeCell ref="D260:K260"/>
    <mergeCell ref="L260:N260"/>
    <mergeCell ref="V259:AC259"/>
    <mergeCell ref="V260:AC260"/>
    <mergeCell ref="AD260:AF260"/>
    <mergeCell ref="AN259:AU259"/>
    <mergeCell ref="AN260:AU260"/>
    <mergeCell ref="AV260:AX260"/>
    <mergeCell ref="O260:Q260"/>
    <mergeCell ref="AG260:AI260"/>
    <mergeCell ref="D293:M293"/>
    <mergeCell ref="D294:M294"/>
    <mergeCell ref="V293:AE293"/>
    <mergeCell ref="V294:AE294"/>
    <mergeCell ref="AN293:AW293"/>
    <mergeCell ref="AN294:AW294"/>
    <mergeCell ref="D115:K115"/>
    <mergeCell ref="D116:K116"/>
    <mergeCell ref="L116:N116"/>
    <mergeCell ref="V115:AC115"/>
    <mergeCell ref="V116:AC116"/>
    <mergeCell ref="AD116:AF116"/>
    <mergeCell ref="AN115:AU115"/>
    <mergeCell ref="AN116:AU116"/>
    <mergeCell ref="AV116:AX116"/>
    <mergeCell ref="D151:K151"/>
    <mergeCell ref="D152:K152"/>
    <mergeCell ref="L152:N152"/>
    <mergeCell ref="V151:AC151"/>
    <mergeCell ref="V152:AC152"/>
    <mergeCell ref="AD152:AF152"/>
    <mergeCell ref="AN151:AU151"/>
    <mergeCell ref="AN152:AU152"/>
    <mergeCell ref="AV152:AX152"/>
    <mergeCell ref="D221:M221"/>
    <mergeCell ref="D222:M222"/>
    <mergeCell ref="V221:AE221"/>
    <mergeCell ref="V222:AE222"/>
    <mergeCell ref="AN221:AW221"/>
    <mergeCell ref="AN222:AW222"/>
    <mergeCell ref="D257:M257"/>
    <mergeCell ref="D258:M258"/>
    <mergeCell ref="V257:AE257"/>
    <mergeCell ref="V258:AE258"/>
    <mergeCell ref="AN257:AW257"/>
    <mergeCell ref="AN258:AW258"/>
    <mergeCell ref="D223:K223"/>
    <mergeCell ref="D224:K224"/>
    <mergeCell ref="L224:N224"/>
    <mergeCell ref="V223:AC223"/>
    <mergeCell ref="V224:AC224"/>
    <mergeCell ref="AD224:AF224"/>
    <mergeCell ref="AN223:AU223"/>
    <mergeCell ref="AN224:AU224"/>
    <mergeCell ref="AV224:AX224"/>
    <mergeCell ref="O224:Q224"/>
    <mergeCell ref="AG224:AI224"/>
    <mergeCell ref="D226:E226"/>
    <mergeCell ref="D149:M149"/>
    <mergeCell ref="D150:M150"/>
    <mergeCell ref="V149:AE149"/>
    <mergeCell ref="V150:AE150"/>
    <mergeCell ref="AN149:AW149"/>
    <mergeCell ref="AN150:AW150"/>
    <mergeCell ref="D185:M185"/>
    <mergeCell ref="D186:M186"/>
    <mergeCell ref="V185:AE185"/>
    <mergeCell ref="V186:AE186"/>
    <mergeCell ref="AN185:AW185"/>
    <mergeCell ref="AN186:AW186"/>
    <mergeCell ref="O152:Q152"/>
    <mergeCell ref="AG152:AI152"/>
    <mergeCell ref="D154:E154"/>
    <mergeCell ref="F154:G154"/>
    <mergeCell ref="H154:I154"/>
    <mergeCell ref="J154:K154"/>
    <mergeCell ref="L154:M154"/>
    <mergeCell ref="D155:E155"/>
    <mergeCell ref="F155:G155"/>
    <mergeCell ref="H155:I155"/>
    <mergeCell ref="J155:K155"/>
    <mergeCell ref="L155:M155"/>
    <mergeCell ref="D77:M77"/>
    <mergeCell ref="D78:M78"/>
    <mergeCell ref="V77:AE77"/>
    <mergeCell ref="V78:AE78"/>
    <mergeCell ref="AN77:AW77"/>
    <mergeCell ref="AN78:AW78"/>
    <mergeCell ref="D113:M113"/>
    <mergeCell ref="D114:M114"/>
    <mergeCell ref="V113:AE113"/>
    <mergeCell ref="V114:AE114"/>
    <mergeCell ref="AN113:AW113"/>
    <mergeCell ref="AN114:AW114"/>
    <mergeCell ref="D79:K79"/>
    <mergeCell ref="D80:K80"/>
    <mergeCell ref="L80:N80"/>
    <mergeCell ref="V79:AC79"/>
    <mergeCell ref="V80:AC80"/>
    <mergeCell ref="AD80:AF80"/>
    <mergeCell ref="AN79:AU79"/>
    <mergeCell ref="AN80:AU80"/>
    <mergeCell ref="AV80:AX80"/>
    <mergeCell ref="O80:Q80"/>
    <mergeCell ref="AG80:AI80"/>
    <mergeCell ref="D82:E82"/>
    <mergeCell ref="D42:M42"/>
    <mergeCell ref="D41:M41"/>
    <mergeCell ref="D43:K43"/>
    <mergeCell ref="D44:K44"/>
    <mergeCell ref="L44:N44"/>
    <mergeCell ref="V41:AE41"/>
    <mergeCell ref="V42:AE42"/>
    <mergeCell ref="V43:AC43"/>
    <mergeCell ref="V44:AC44"/>
    <mergeCell ref="AD44:AF44"/>
    <mergeCell ref="V5:AE5"/>
    <mergeCell ref="V6:AE6"/>
    <mergeCell ref="V7:AC7"/>
    <mergeCell ref="V8:AC8"/>
    <mergeCell ref="AD8:AF8"/>
    <mergeCell ref="N5:Q5"/>
    <mergeCell ref="N6:Q6"/>
    <mergeCell ref="AN41:AW41"/>
    <mergeCell ref="AN42:AW42"/>
    <mergeCell ref="X11:Y11"/>
    <mergeCell ref="Z11:AA11"/>
    <mergeCell ref="AB11:AC11"/>
    <mergeCell ref="V10:W10"/>
    <mergeCell ref="X10:Y10"/>
    <mergeCell ref="Z10:AA10"/>
    <mergeCell ref="AB10:AC10"/>
    <mergeCell ref="V11:W11"/>
    <mergeCell ref="P11:Q11"/>
    <mergeCell ref="P10:Q10"/>
    <mergeCell ref="AD11:AE11"/>
    <mergeCell ref="AV10:AW10"/>
    <mergeCell ref="AD10:AE10"/>
    <mergeCell ref="AF10:AG10"/>
    <mergeCell ref="AH10:AI10"/>
    <mergeCell ref="A1:B2"/>
    <mergeCell ref="C1:AL2"/>
    <mergeCell ref="A3:B3"/>
    <mergeCell ref="C3:Q3"/>
    <mergeCell ref="T3:AC3"/>
    <mergeCell ref="AD3:AI3"/>
    <mergeCell ref="AJ3:AL3"/>
    <mergeCell ref="D5:M5"/>
    <mergeCell ref="H10:I10"/>
    <mergeCell ref="J10:K10"/>
    <mergeCell ref="A5:B6"/>
    <mergeCell ref="S5:T6"/>
    <mergeCell ref="L7:N7"/>
    <mergeCell ref="AD7:AF7"/>
    <mergeCell ref="A7:B8"/>
    <mergeCell ref="O8:Q8"/>
    <mergeCell ref="AG8:AI8"/>
    <mergeCell ref="S7:T8"/>
    <mergeCell ref="O7:Q7"/>
    <mergeCell ref="AG7:AI7"/>
    <mergeCell ref="D6:M6"/>
    <mergeCell ref="D7:K7"/>
    <mergeCell ref="D8:K8"/>
    <mergeCell ref="L8:N8"/>
    <mergeCell ref="AN11:AO11"/>
    <mergeCell ref="AP11:AQ11"/>
    <mergeCell ref="AN10:AO10"/>
    <mergeCell ref="AP10:AQ10"/>
    <mergeCell ref="AR10:AS10"/>
    <mergeCell ref="J11:K11"/>
    <mergeCell ref="L11:M11"/>
    <mergeCell ref="N10:O10"/>
    <mergeCell ref="D11:E11"/>
    <mergeCell ref="F10:G10"/>
    <mergeCell ref="F11:G11"/>
    <mergeCell ref="D10:E10"/>
    <mergeCell ref="L10:M10"/>
    <mergeCell ref="H11:I11"/>
    <mergeCell ref="N11:O11"/>
    <mergeCell ref="AX5:BA5"/>
    <mergeCell ref="AX6:BA6"/>
    <mergeCell ref="AF5:AI5"/>
    <mergeCell ref="AF6:AI6"/>
    <mergeCell ref="AF11:AG11"/>
    <mergeCell ref="AH11:AI11"/>
    <mergeCell ref="AY7:BA7"/>
    <mergeCell ref="AY8:BA8"/>
    <mergeCell ref="AK5:AL6"/>
    <mergeCell ref="AK7:AL8"/>
    <mergeCell ref="AV7:AX7"/>
    <mergeCell ref="AT10:AU10"/>
    <mergeCell ref="AT11:AU11"/>
    <mergeCell ref="AN5:AW5"/>
    <mergeCell ref="AN6:AW6"/>
    <mergeCell ref="AN7:AU7"/>
    <mergeCell ref="AN8:AU8"/>
    <mergeCell ref="AV8:AX8"/>
    <mergeCell ref="AX10:AY10"/>
    <mergeCell ref="AZ10:BA10"/>
    <mergeCell ref="AR11:AS11"/>
    <mergeCell ref="AV11:AW11"/>
    <mergeCell ref="AX11:AY11"/>
    <mergeCell ref="AZ11:BA11"/>
    <mergeCell ref="A43:B44"/>
    <mergeCell ref="L43:N43"/>
    <mergeCell ref="O43:Q43"/>
    <mergeCell ref="S43:T44"/>
    <mergeCell ref="AD43:AF43"/>
    <mergeCell ref="AK41:AL42"/>
    <mergeCell ref="AX41:BA41"/>
    <mergeCell ref="N42:Q42"/>
    <mergeCell ref="AF42:AI42"/>
    <mergeCell ref="AX42:BA42"/>
    <mergeCell ref="A41:B42"/>
    <mergeCell ref="N41:Q41"/>
    <mergeCell ref="S41:T42"/>
    <mergeCell ref="AF41:AI41"/>
    <mergeCell ref="AG43:AI43"/>
    <mergeCell ref="AK43:AL44"/>
    <mergeCell ref="AV43:AX43"/>
    <mergeCell ref="AY43:BA43"/>
    <mergeCell ref="O44:Q44"/>
    <mergeCell ref="AG44:AI44"/>
    <mergeCell ref="AY44:BA44"/>
    <mergeCell ref="AN43:AU43"/>
    <mergeCell ref="AN44:AU44"/>
    <mergeCell ref="AV44:AX44"/>
    <mergeCell ref="AH46:AI46"/>
    <mergeCell ref="AN46:AO46"/>
    <mergeCell ref="N46:O46"/>
    <mergeCell ref="P46:Q46"/>
    <mergeCell ref="V46:W46"/>
    <mergeCell ref="X46:Y46"/>
    <mergeCell ref="Z46:AA46"/>
    <mergeCell ref="D46:E46"/>
    <mergeCell ref="F46:G46"/>
    <mergeCell ref="H46:I46"/>
    <mergeCell ref="J46:K46"/>
    <mergeCell ref="L46:M46"/>
    <mergeCell ref="AZ46:BA46"/>
    <mergeCell ref="D47:E47"/>
    <mergeCell ref="F47:G47"/>
    <mergeCell ref="H47:I47"/>
    <mergeCell ref="J47:K47"/>
    <mergeCell ref="L47:M47"/>
    <mergeCell ref="N47:O47"/>
    <mergeCell ref="P47:Q47"/>
    <mergeCell ref="V47:W47"/>
    <mergeCell ref="X47:Y47"/>
    <mergeCell ref="Z47:AA47"/>
    <mergeCell ref="AB47:AC47"/>
    <mergeCell ref="AD47:AE47"/>
    <mergeCell ref="AF47:AG47"/>
    <mergeCell ref="AH47:AI47"/>
    <mergeCell ref="AN47:AO47"/>
    <mergeCell ref="AP46:AQ46"/>
    <mergeCell ref="AR46:AS46"/>
    <mergeCell ref="AT46:AU46"/>
    <mergeCell ref="AV46:AW46"/>
    <mergeCell ref="AX46:AY46"/>
    <mergeCell ref="AB46:AC46"/>
    <mergeCell ref="AD46:AE46"/>
    <mergeCell ref="AF46:AG46"/>
    <mergeCell ref="A79:B80"/>
    <mergeCell ref="L79:N79"/>
    <mergeCell ref="O79:Q79"/>
    <mergeCell ref="S79:T80"/>
    <mergeCell ref="AD79:AF79"/>
    <mergeCell ref="AZ47:BA47"/>
    <mergeCell ref="A77:B78"/>
    <mergeCell ref="N77:Q77"/>
    <mergeCell ref="S77:T78"/>
    <mergeCell ref="AF77:AI77"/>
    <mergeCell ref="AK77:AL78"/>
    <mergeCell ref="AX77:BA77"/>
    <mergeCell ref="N78:Q78"/>
    <mergeCell ref="AF78:AI78"/>
    <mergeCell ref="AX78:BA78"/>
    <mergeCell ref="AP47:AQ47"/>
    <mergeCell ref="AR47:AS47"/>
    <mergeCell ref="AT47:AU47"/>
    <mergeCell ref="AV47:AW47"/>
    <mergeCell ref="AX47:AY47"/>
    <mergeCell ref="AG79:AI79"/>
    <mergeCell ref="AK79:AL80"/>
    <mergeCell ref="AV79:AX79"/>
    <mergeCell ref="AY79:BA79"/>
    <mergeCell ref="AY80:BA80"/>
    <mergeCell ref="AH82:AI82"/>
    <mergeCell ref="AN82:AO82"/>
    <mergeCell ref="N82:O82"/>
    <mergeCell ref="P82:Q82"/>
    <mergeCell ref="V82:W82"/>
    <mergeCell ref="X82:Y82"/>
    <mergeCell ref="Z82:AA82"/>
    <mergeCell ref="AV82:AW82"/>
    <mergeCell ref="AX82:AY82"/>
    <mergeCell ref="AB82:AC82"/>
    <mergeCell ref="AD82:AE82"/>
    <mergeCell ref="AF82:AG82"/>
    <mergeCell ref="F82:G82"/>
    <mergeCell ref="H82:I82"/>
    <mergeCell ref="J82:K82"/>
    <mergeCell ref="L82:M82"/>
    <mergeCell ref="AZ82:BA82"/>
    <mergeCell ref="D83:E83"/>
    <mergeCell ref="F83:G83"/>
    <mergeCell ref="H83:I83"/>
    <mergeCell ref="J83:K83"/>
    <mergeCell ref="L83:M83"/>
    <mergeCell ref="N83:O83"/>
    <mergeCell ref="P83:Q83"/>
    <mergeCell ref="V83:W83"/>
    <mergeCell ref="X83:Y83"/>
    <mergeCell ref="Z83:AA83"/>
    <mergeCell ref="AB83:AC83"/>
    <mergeCell ref="AD83:AE83"/>
    <mergeCell ref="AF83:AG83"/>
    <mergeCell ref="AH83:AI83"/>
    <mergeCell ref="AN83:AO83"/>
    <mergeCell ref="AP82:AQ82"/>
    <mergeCell ref="AR82:AS82"/>
    <mergeCell ref="AT82:AU82"/>
    <mergeCell ref="A115:B116"/>
    <mergeCell ref="L115:N115"/>
    <mergeCell ref="O115:Q115"/>
    <mergeCell ref="S115:T116"/>
    <mergeCell ref="AD115:AF115"/>
    <mergeCell ref="AZ83:BA83"/>
    <mergeCell ref="A113:B114"/>
    <mergeCell ref="N113:Q113"/>
    <mergeCell ref="S113:T114"/>
    <mergeCell ref="AF113:AI113"/>
    <mergeCell ref="AK113:AL114"/>
    <mergeCell ref="AX113:BA113"/>
    <mergeCell ref="N114:Q114"/>
    <mergeCell ref="AF114:AI114"/>
    <mergeCell ref="AX114:BA114"/>
    <mergeCell ref="AP83:AQ83"/>
    <mergeCell ref="AR83:AS83"/>
    <mergeCell ref="AT83:AU83"/>
    <mergeCell ref="AV83:AW83"/>
    <mergeCell ref="AX83:AY83"/>
    <mergeCell ref="AG115:AI115"/>
    <mergeCell ref="AK115:AL116"/>
    <mergeCell ref="AV115:AX115"/>
    <mergeCell ref="AY115:BA115"/>
    <mergeCell ref="O116:Q116"/>
    <mergeCell ref="AG116:AI116"/>
    <mergeCell ref="AY116:BA116"/>
    <mergeCell ref="AH118:AI118"/>
    <mergeCell ref="AN118:AO118"/>
    <mergeCell ref="N118:O118"/>
    <mergeCell ref="P118:Q118"/>
    <mergeCell ref="V118:W118"/>
    <mergeCell ref="X118:Y118"/>
    <mergeCell ref="Z118:AA118"/>
    <mergeCell ref="AV118:AW118"/>
    <mergeCell ref="AX118:AY118"/>
    <mergeCell ref="AB118:AC118"/>
    <mergeCell ref="AD118:AE118"/>
    <mergeCell ref="AF118:AG118"/>
    <mergeCell ref="D118:E118"/>
    <mergeCell ref="F118:G118"/>
    <mergeCell ref="H118:I118"/>
    <mergeCell ref="J118:K118"/>
    <mergeCell ref="L118:M118"/>
    <mergeCell ref="AZ118:BA118"/>
    <mergeCell ref="D119:E119"/>
    <mergeCell ref="F119:G119"/>
    <mergeCell ref="H119:I119"/>
    <mergeCell ref="J119:K119"/>
    <mergeCell ref="L119:M119"/>
    <mergeCell ref="N119:O119"/>
    <mergeCell ref="P119:Q119"/>
    <mergeCell ref="V119:W119"/>
    <mergeCell ref="X119:Y119"/>
    <mergeCell ref="Z119:AA119"/>
    <mergeCell ref="AB119:AC119"/>
    <mergeCell ref="AD119:AE119"/>
    <mergeCell ref="AF119:AG119"/>
    <mergeCell ref="AH119:AI119"/>
    <mergeCell ref="AN119:AO119"/>
    <mergeCell ref="AP118:AQ118"/>
    <mergeCell ref="AR118:AS118"/>
    <mergeCell ref="AT118:AU118"/>
    <mergeCell ref="A151:B152"/>
    <mergeCell ref="L151:N151"/>
    <mergeCell ref="O151:Q151"/>
    <mergeCell ref="S151:T152"/>
    <mergeCell ref="AD151:AF151"/>
    <mergeCell ref="AZ119:BA119"/>
    <mergeCell ref="A149:B150"/>
    <mergeCell ref="N149:Q149"/>
    <mergeCell ref="S149:T150"/>
    <mergeCell ref="AF149:AI149"/>
    <mergeCell ref="AK149:AL150"/>
    <mergeCell ref="AX149:BA149"/>
    <mergeCell ref="N150:Q150"/>
    <mergeCell ref="AF150:AI150"/>
    <mergeCell ref="AX150:BA150"/>
    <mergeCell ref="AP119:AQ119"/>
    <mergeCell ref="AR119:AS119"/>
    <mergeCell ref="AT119:AU119"/>
    <mergeCell ref="AV119:AW119"/>
    <mergeCell ref="AX119:AY119"/>
    <mergeCell ref="AG151:AI151"/>
    <mergeCell ref="AK151:AL152"/>
    <mergeCell ref="AV151:AX151"/>
    <mergeCell ref="AY151:BA151"/>
    <mergeCell ref="AY152:BA152"/>
    <mergeCell ref="AH154:AI154"/>
    <mergeCell ref="AN154:AO154"/>
    <mergeCell ref="N154:O154"/>
    <mergeCell ref="P154:Q154"/>
    <mergeCell ref="V154:W154"/>
    <mergeCell ref="X154:Y154"/>
    <mergeCell ref="Z154:AA154"/>
    <mergeCell ref="AV154:AW154"/>
    <mergeCell ref="AX154:AY154"/>
    <mergeCell ref="AB154:AC154"/>
    <mergeCell ref="AD154:AE154"/>
    <mergeCell ref="AF154:AG154"/>
    <mergeCell ref="AZ154:BA154"/>
    <mergeCell ref="AP154:AQ154"/>
    <mergeCell ref="AR154:AS154"/>
    <mergeCell ref="AT154:AU154"/>
    <mergeCell ref="A187:B188"/>
    <mergeCell ref="L187:N187"/>
    <mergeCell ref="O187:Q187"/>
    <mergeCell ref="S187:T188"/>
    <mergeCell ref="AD187:AF187"/>
    <mergeCell ref="AG187:AI187"/>
    <mergeCell ref="AK187:AL188"/>
    <mergeCell ref="N155:O155"/>
    <mergeCell ref="P155:Q155"/>
    <mergeCell ref="V155:W155"/>
    <mergeCell ref="X155:Y155"/>
    <mergeCell ref="Z155:AA155"/>
    <mergeCell ref="AB155:AC155"/>
    <mergeCell ref="AD155:AE155"/>
    <mergeCell ref="AF155:AG155"/>
    <mergeCell ref="AH155:AI155"/>
    <mergeCell ref="D187:K187"/>
    <mergeCell ref="D188:K188"/>
    <mergeCell ref="L188:N188"/>
    <mergeCell ref="V187:AC187"/>
    <mergeCell ref="V188:AC188"/>
    <mergeCell ref="O188:Q188"/>
    <mergeCell ref="AG188:AI188"/>
    <mergeCell ref="AZ155:BA155"/>
    <mergeCell ref="A185:B186"/>
    <mergeCell ref="N185:Q185"/>
    <mergeCell ref="S185:T186"/>
    <mergeCell ref="AF185:AI185"/>
    <mergeCell ref="AK185:AL186"/>
    <mergeCell ref="AX185:BA185"/>
    <mergeCell ref="N186:Q186"/>
    <mergeCell ref="AF186:AI186"/>
    <mergeCell ref="AX186:BA186"/>
    <mergeCell ref="AP155:AQ155"/>
    <mergeCell ref="AR155:AS155"/>
    <mergeCell ref="AT155:AU155"/>
    <mergeCell ref="AV155:AW155"/>
    <mergeCell ref="AX155:AY155"/>
    <mergeCell ref="AN155:AO155"/>
    <mergeCell ref="AY188:BA188"/>
    <mergeCell ref="AH190:AI190"/>
    <mergeCell ref="AN190:AO190"/>
    <mergeCell ref="N190:O190"/>
    <mergeCell ref="P190:Q190"/>
    <mergeCell ref="V190:W190"/>
    <mergeCell ref="X190:Y190"/>
    <mergeCell ref="Z190:AA190"/>
    <mergeCell ref="AV190:AW190"/>
    <mergeCell ref="AX190:AY190"/>
    <mergeCell ref="AB190:AC190"/>
    <mergeCell ref="AD190:AE190"/>
    <mergeCell ref="AF190:AG190"/>
    <mergeCell ref="AD188:AF188"/>
    <mergeCell ref="AN188:AU188"/>
    <mergeCell ref="AV188:AX188"/>
    <mergeCell ref="D190:E190"/>
    <mergeCell ref="F190:G190"/>
    <mergeCell ref="H190:I190"/>
    <mergeCell ref="J190:K190"/>
    <mergeCell ref="L190:M190"/>
    <mergeCell ref="AZ190:BA190"/>
    <mergeCell ref="D191:E191"/>
    <mergeCell ref="F191:G191"/>
    <mergeCell ref="H191:I191"/>
    <mergeCell ref="J191:K191"/>
    <mergeCell ref="L191:M191"/>
    <mergeCell ref="N191:O191"/>
    <mergeCell ref="P191:Q191"/>
    <mergeCell ref="V191:W191"/>
    <mergeCell ref="X191:Y191"/>
    <mergeCell ref="Z191:AA191"/>
    <mergeCell ref="AB191:AC191"/>
    <mergeCell ref="AD191:AE191"/>
    <mergeCell ref="AF191:AG191"/>
    <mergeCell ref="AH191:AI191"/>
    <mergeCell ref="AN191:AO191"/>
    <mergeCell ref="AP190:AQ190"/>
    <mergeCell ref="AR190:AS190"/>
    <mergeCell ref="AT190:AU190"/>
    <mergeCell ref="A223:B224"/>
    <mergeCell ref="L223:N223"/>
    <mergeCell ref="O223:Q223"/>
    <mergeCell ref="S223:T224"/>
    <mergeCell ref="AD223:AF223"/>
    <mergeCell ref="AZ191:BA191"/>
    <mergeCell ref="A221:B222"/>
    <mergeCell ref="N221:Q221"/>
    <mergeCell ref="S221:T222"/>
    <mergeCell ref="AF221:AI221"/>
    <mergeCell ref="AK221:AL222"/>
    <mergeCell ref="AX221:BA221"/>
    <mergeCell ref="N222:Q222"/>
    <mergeCell ref="AF222:AI222"/>
    <mergeCell ref="AX222:BA222"/>
    <mergeCell ref="AP191:AQ191"/>
    <mergeCell ref="AR191:AS191"/>
    <mergeCell ref="AT191:AU191"/>
    <mergeCell ref="AV191:AW191"/>
    <mergeCell ref="AX191:AY191"/>
    <mergeCell ref="AG223:AI223"/>
    <mergeCell ref="AK223:AL224"/>
    <mergeCell ref="AV223:AX223"/>
    <mergeCell ref="AY223:BA223"/>
    <mergeCell ref="N226:O226"/>
    <mergeCell ref="P226:Q226"/>
    <mergeCell ref="V226:W226"/>
    <mergeCell ref="X226:Y226"/>
    <mergeCell ref="Z226:AA226"/>
    <mergeCell ref="AV226:AW226"/>
    <mergeCell ref="AX226:AY226"/>
    <mergeCell ref="AB226:AC226"/>
    <mergeCell ref="AD226:AE226"/>
    <mergeCell ref="AF226:AG226"/>
    <mergeCell ref="F226:G226"/>
    <mergeCell ref="H226:I226"/>
    <mergeCell ref="J226:K226"/>
    <mergeCell ref="L226:M226"/>
    <mergeCell ref="AZ226:BA226"/>
    <mergeCell ref="D227:E227"/>
    <mergeCell ref="F227:G227"/>
    <mergeCell ref="H227:I227"/>
    <mergeCell ref="J227:K227"/>
    <mergeCell ref="L227:M227"/>
    <mergeCell ref="N227:O227"/>
    <mergeCell ref="P227:Q227"/>
    <mergeCell ref="V227:W227"/>
    <mergeCell ref="X227:Y227"/>
    <mergeCell ref="Z227:AA227"/>
    <mergeCell ref="AB227:AC227"/>
    <mergeCell ref="AD227:AE227"/>
    <mergeCell ref="AF227:AG227"/>
    <mergeCell ref="AH227:AI227"/>
    <mergeCell ref="AN227:AO227"/>
    <mergeCell ref="AP226:AQ226"/>
    <mergeCell ref="AR226:AS226"/>
    <mergeCell ref="AT226:AU226"/>
    <mergeCell ref="AH226:AI226"/>
    <mergeCell ref="A259:B260"/>
    <mergeCell ref="L259:N259"/>
    <mergeCell ref="O259:Q259"/>
    <mergeCell ref="S259:T260"/>
    <mergeCell ref="AD259:AF259"/>
    <mergeCell ref="AZ227:BA227"/>
    <mergeCell ref="A257:B258"/>
    <mergeCell ref="N257:Q257"/>
    <mergeCell ref="S257:T258"/>
    <mergeCell ref="AF257:AI257"/>
    <mergeCell ref="AK257:AL258"/>
    <mergeCell ref="AX257:BA257"/>
    <mergeCell ref="N258:Q258"/>
    <mergeCell ref="AF258:AI258"/>
    <mergeCell ref="AX258:BA258"/>
    <mergeCell ref="AP227:AQ227"/>
    <mergeCell ref="AR227:AS227"/>
    <mergeCell ref="AT227:AU227"/>
    <mergeCell ref="AV227:AW227"/>
    <mergeCell ref="AX227:AY227"/>
    <mergeCell ref="AG259:AI259"/>
    <mergeCell ref="AK259:AL260"/>
    <mergeCell ref="AV259:AX259"/>
    <mergeCell ref="AY259:BA259"/>
    <mergeCell ref="N262:O262"/>
    <mergeCell ref="P262:Q262"/>
    <mergeCell ref="V262:W262"/>
    <mergeCell ref="X262:Y262"/>
    <mergeCell ref="Z262:AA262"/>
    <mergeCell ref="AV262:AW262"/>
    <mergeCell ref="AX262:AY262"/>
    <mergeCell ref="AB262:AC262"/>
    <mergeCell ref="AD262:AE262"/>
    <mergeCell ref="AF262:AG262"/>
    <mergeCell ref="D262:E262"/>
    <mergeCell ref="F262:G262"/>
    <mergeCell ref="H262:I262"/>
    <mergeCell ref="J262:K262"/>
    <mergeCell ref="L262:M262"/>
    <mergeCell ref="AZ262:BA262"/>
    <mergeCell ref="D263:E263"/>
    <mergeCell ref="F263:G263"/>
    <mergeCell ref="H263:I263"/>
    <mergeCell ref="J263:K263"/>
    <mergeCell ref="L263:M263"/>
    <mergeCell ref="N263:O263"/>
    <mergeCell ref="P263:Q263"/>
    <mergeCell ref="V263:W263"/>
    <mergeCell ref="X263:Y263"/>
    <mergeCell ref="Z263:AA263"/>
    <mergeCell ref="AB263:AC263"/>
    <mergeCell ref="AD263:AE263"/>
    <mergeCell ref="AF263:AG263"/>
    <mergeCell ref="AH263:AI263"/>
    <mergeCell ref="AN263:AO263"/>
    <mergeCell ref="AP262:AQ262"/>
    <mergeCell ref="AR262:AS262"/>
    <mergeCell ref="AT262:AU262"/>
    <mergeCell ref="A295:B296"/>
    <mergeCell ref="L295:N295"/>
    <mergeCell ref="O295:Q295"/>
    <mergeCell ref="S295:T296"/>
    <mergeCell ref="AD295:AF295"/>
    <mergeCell ref="AZ263:BA263"/>
    <mergeCell ref="A293:B294"/>
    <mergeCell ref="N293:Q293"/>
    <mergeCell ref="S293:T294"/>
    <mergeCell ref="AF293:AI293"/>
    <mergeCell ref="AK293:AL294"/>
    <mergeCell ref="AX293:BA293"/>
    <mergeCell ref="N294:Q294"/>
    <mergeCell ref="AF294:AI294"/>
    <mergeCell ref="AX294:BA294"/>
    <mergeCell ref="AP263:AQ263"/>
    <mergeCell ref="AR263:AS263"/>
    <mergeCell ref="AT263:AU263"/>
    <mergeCell ref="AV263:AW263"/>
    <mergeCell ref="AX263:AY263"/>
    <mergeCell ref="AG295:AI295"/>
    <mergeCell ref="AK295:AL296"/>
    <mergeCell ref="AV295:AX295"/>
    <mergeCell ref="AY295:BA295"/>
    <mergeCell ref="BD15:BH17"/>
    <mergeCell ref="AZ299:BA299"/>
    <mergeCell ref="AP299:AQ299"/>
    <mergeCell ref="AR299:AS299"/>
    <mergeCell ref="AT299:AU299"/>
    <mergeCell ref="AV299:AW299"/>
    <mergeCell ref="AX299:AY299"/>
    <mergeCell ref="AH299:AI299"/>
    <mergeCell ref="AN299:AO299"/>
    <mergeCell ref="AP298:AQ298"/>
    <mergeCell ref="AR298:AS298"/>
    <mergeCell ref="AT298:AU298"/>
    <mergeCell ref="AY296:BA296"/>
    <mergeCell ref="AH298:AI298"/>
    <mergeCell ref="AN298:AO298"/>
    <mergeCell ref="AZ298:BA298"/>
    <mergeCell ref="AY260:BA260"/>
    <mergeCell ref="AH262:AI262"/>
    <mergeCell ref="AN262:AO262"/>
    <mergeCell ref="AY224:BA224"/>
    <mergeCell ref="AN226:AO226"/>
    <mergeCell ref="AY187:BA187"/>
    <mergeCell ref="AN187:AU187"/>
    <mergeCell ref="AV187:AX187"/>
    <mergeCell ref="N298:O298"/>
    <mergeCell ref="P298:Q298"/>
    <mergeCell ref="V298:W298"/>
    <mergeCell ref="X298:Y298"/>
    <mergeCell ref="Z298:AA298"/>
    <mergeCell ref="AV298:AW298"/>
    <mergeCell ref="AX298:AY298"/>
    <mergeCell ref="AB298:AC298"/>
    <mergeCell ref="D298:E298"/>
    <mergeCell ref="F298:G298"/>
    <mergeCell ref="H298:I298"/>
    <mergeCell ref="J298:K298"/>
    <mergeCell ref="L298:M298"/>
    <mergeCell ref="AD298:AE298"/>
    <mergeCell ref="AF298:AG298"/>
    <mergeCell ref="Z299:AA299"/>
    <mergeCell ref="AB299:AC299"/>
    <mergeCell ref="AD299:AE299"/>
    <mergeCell ref="AF299:AG299"/>
    <mergeCell ref="D299:E299"/>
    <mergeCell ref="F299:G299"/>
    <mergeCell ref="H299:I299"/>
    <mergeCell ref="J299:K299"/>
    <mergeCell ref="L299:M299"/>
    <mergeCell ref="N299:O299"/>
    <mergeCell ref="P299:Q299"/>
    <mergeCell ref="V299:W299"/>
    <mergeCell ref="X299:Y299"/>
  </mergeCells>
  <phoneticPr fontId="6" type="noConversion"/>
  <conditionalFormatting sqref="A1 C1">
    <cfRule type="expression" dxfId="138" priority="242">
      <formula>A1="Gerät/Parameter/Kontrolle"</formula>
    </cfRule>
  </conditionalFormatting>
  <conditionalFormatting sqref="C3">
    <cfRule type="expression" dxfId="137" priority="241">
      <formula>C3="xxyyxxyyxxzz"</formula>
    </cfRule>
  </conditionalFormatting>
  <conditionalFormatting sqref="S3:T3">
    <cfRule type="expression" dxfId="136" priority="240">
      <formula>S3="dd.mm.yyyy"</formula>
    </cfRule>
  </conditionalFormatting>
  <conditionalFormatting sqref="A5:B6">
    <cfRule type="expression" dxfId="135" priority="239">
      <formula>A5="Test"</formula>
    </cfRule>
  </conditionalFormatting>
  <conditionalFormatting sqref="S5:T6">
    <cfRule type="expression" dxfId="134" priority="238">
      <formula>S5="Test"</formula>
    </cfRule>
  </conditionalFormatting>
  <conditionalFormatting sqref="A7:B8">
    <cfRule type="expression" dxfId="133" priority="237">
      <formula>A7="Level"</formula>
    </cfRule>
  </conditionalFormatting>
  <conditionalFormatting sqref="S7:T8">
    <cfRule type="expression" dxfId="132" priority="236">
      <formula>S7="Level"</formula>
    </cfRule>
  </conditionalFormatting>
  <conditionalFormatting sqref="N5:Q5">
    <cfRule type="expression" dxfId="131" priority="235">
      <formula>N5=0</formula>
    </cfRule>
  </conditionalFormatting>
  <conditionalFormatting sqref="AF5:AI5">
    <cfRule type="expression" dxfId="130" priority="234">
      <formula>AF5=0</formula>
    </cfRule>
  </conditionalFormatting>
  <conditionalFormatting sqref="L7:N7">
    <cfRule type="expression" dxfId="129" priority="233">
      <formula>L7=0</formula>
    </cfRule>
  </conditionalFormatting>
  <conditionalFormatting sqref="AD7:AF7">
    <cfRule type="expression" dxfId="128" priority="232">
      <formula>AD7=0</formula>
    </cfRule>
  </conditionalFormatting>
  <conditionalFormatting sqref="O7:Q7">
    <cfRule type="expression" dxfId="127" priority="231">
      <formula>O7="Einheit"</formula>
    </cfRule>
  </conditionalFormatting>
  <conditionalFormatting sqref="AG7:AI7">
    <cfRule type="expression" dxfId="126" priority="230">
      <formula>AG7="Einheit"</formula>
    </cfRule>
  </conditionalFormatting>
  <conditionalFormatting sqref="AK5:AL6">
    <cfRule type="expression" dxfId="125" priority="229">
      <formula>AK5="Test"</formula>
    </cfRule>
  </conditionalFormatting>
  <conditionalFormatting sqref="AK7:AL8">
    <cfRule type="expression" dxfId="124" priority="228">
      <formula>AK7="Level"</formula>
    </cfRule>
  </conditionalFormatting>
  <conditionalFormatting sqref="AX5:BA5">
    <cfRule type="expression" dxfId="123" priority="227">
      <formula>AX5=0</formula>
    </cfRule>
  </conditionalFormatting>
  <conditionalFormatting sqref="AV7:AX7">
    <cfRule type="expression" dxfId="122" priority="226">
      <formula>AV7=0</formula>
    </cfRule>
  </conditionalFormatting>
  <conditionalFormatting sqref="AY7:BA7">
    <cfRule type="expression" dxfId="121" priority="225">
      <formula>AY7="Einheit"</formula>
    </cfRule>
  </conditionalFormatting>
  <conditionalFormatting sqref="A41:B42">
    <cfRule type="expression" dxfId="120" priority="221">
      <formula>A41="Test"</formula>
    </cfRule>
  </conditionalFormatting>
  <conditionalFormatting sqref="A43:B44">
    <cfRule type="expression" dxfId="119" priority="219">
      <formula>A43="Level"</formula>
    </cfRule>
  </conditionalFormatting>
  <conditionalFormatting sqref="N41:Q41">
    <cfRule type="expression" dxfId="118" priority="217">
      <formula>N41=0</formula>
    </cfRule>
  </conditionalFormatting>
  <conditionalFormatting sqref="L43:N43">
    <cfRule type="expression" dxfId="117" priority="215">
      <formula>L43=0</formula>
    </cfRule>
  </conditionalFormatting>
  <conditionalFormatting sqref="AD43:AF43">
    <cfRule type="expression" dxfId="116" priority="214">
      <formula>AD43=0</formula>
    </cfRule>
  </conditionalFormatting>
  <conditionalFormatting sqref="O43:Q43">
    <cfRule type="expression" dxfId="115" priority="213">
      <formula>O43="Einheit"</formula>
    </cfRule>
  </conditionalFormatting>
  <conditionalFormatting sqref="AG43:AI43">
    <cfRule type="expression" dxfId="114" priority="212">
      <formula>AG43="Einheit"</formula>
    </cfRule>
  </conditionalFormatting>
  <conditionalFormatting sqref="AV43:AX43">
    <cfRule type="expression" dxfId="113" priority="208">
      <formula>AV43=0</formula>
    </cfRule>
  </conditionalFormatting>
  <conditionalFormatting sqref="AY43:BA43">
    <cfRule type="expression" dxfId="112" priority="207">
      <formula>AY43="Einheit"</formula>
    </cfRule>
  </conditionalFormatting>
  <conditionalFormatting sqref="L79:N79">
    <cfRule type="expression" dxfId="111" priority="198">
      <formula>L79=0</formula>
    </cfRule>
  </conditionalFormatting>
  <conditionalFormatting sqref="AD79:AF79">
    <cfRule type="expression" dxfId="110" priority="197">
      <formula>AD79=0</formula>
    </cfRule>
  </conditionalFormatting>
  <conditionalFormatting sqref="O79:Q79">
    <cfRule type="expression" dxfId="109" priority="196">
      <formula>O79="Einheit"</formula>
    </cfRule>
  </conditionalFormatting>
  <conditionalFormatting sqref="AG79:AI79">
    <cfRule type="expression" dxfId="108" priority="195">
      <formula>AG79="Einheit"</formula>
    </cfRule>
  </conditionalFormatting>
  <conditionalFormatting sqref="AV79:AX79">
    <cfRule type="expression" dxfId="107" priority="191">
      <formula>AV79=0</formula>
    </cfRule>
  </conditionalFormatting>
  <conditionalFormatting sqref="AY79:BA79">
    <cfRule type="expression" dxfId="106" priority="190">
      <formula>AY79="Einheit"</formula>
    </cfRule>
  </conditionalFormatting>
  <conditionalFormatting sqref="L115:N115">
    <cfRule type="expression" dxfId="105" priority="181">
      <formula>L115=0</formula>
    </cfRule>
  </conditionalFormatting>
  <conditionalFormatting sqref="AD115:AF115">
    <cfRule type="expression" dxfId="104" priority="180">
      <formula>AD115=0</formula>
    </cfRule>
  </conditionalFormatting>
  <conditionalFormatting sqref="O115:Q115">
    <cfRule type="expression" dxfId="103" priority="179">
      <formula>O115="Einheit"</formula>
    </cfRule>
  </conditionalFormatting>
  <conditionalFormatting sqref="AG115:AI115">
    <cfRule type="expression" dxfId="102" priority="178">
      <formula>AG115="Einheit"</formula>
    </cfRule>
  </conditionalFormatting>
  <conditionalFormatting sqref="AV115:AX115">
    <cfRule type="expression" dxfId="101" priority="174">
      <formula>AV115=0</formula>
    </cfRule>
  </conditionalFormatting>
  <conditionalFormatting sqref="AY115:BA115">
    <cfRule type="expression" dxfId="100" priority="173">
      <formula>AY115="Einheit"</formula>
    </cfRule>
  </conditionalFormatting>
  <conditionalFormatting sqref="L151:N151">
    <cfRule type="expression" dxfId="99" priority="164">
      <formula>L151=0</formula>
    </cfRule>
  </conditionalFormatting>
  <conditionalFormatting sqref="AD151:AF151">
    <cfRule type="expression" dxfId="98" priority="163">
      <formula>AD151=0</formula>
    </cfRule>
  </conditionalFormatting>
  <conditionalFormatting sqref="O151:Q151">
    <cfRule type="expression" dxfId="97" priority="162">
      <formula>O151="Einheit"</formula>
    </cfRule>
  </conditionalFormatting>
  <conditionalFormatting sqref="AG151:AI151">
    <cfRule type="expression" dxfId="96" priority="161">
      <formula>AG151="Einheit"</formula>
    </cfRule>
  </conditionalFormatting>
  <conditionalFormatting sqref="AV151:AX151">
    <cfRule type="expression" dxfId="95" priority="157">
      <formula>AV151=0</formula>
    </cfRule>
  </conditionalFormatting>
  <conditionalFormatting sqref="AY151:BA151">
    <cfRule type="expression" dxfId="94" priority="156">
      <formula>AY151="Einheit"</formula>
    </cfRule>
  </conditionalFormatting>
  <conditionalFormatting sqref="L187:N187">
    <cfRule type="expression" dxfId="93" priority="147">
      <formula>L187=0</formula>
    </cfRule>
  </conditionalFormatting>
  <conditionalFormatting sqref="AD187:AF187">
    <cfRule type="expression" dxfId="92" priority="146">
      <formula>AD187=0</formula>
    </cfRule>
  </conditionalFormatting>
  <conditionalFormatting sqref="O187:Q187">
    <cfRule type="expression" dxfId="91" priority="145">
      <formula>O187="Einheit"</formula>
    </cfRule>
  </conditionalFormatting>
  <conditionalFormatting sqref="AG187:AI187">
    <cfRule type="expression" dxfId="90" priority="144">
      <formula>AG187="Einheit"</formula>
    </cfRule>
  </conditionalFormatting>
  <conditionalFormatting sqref="AV187:AX187">
    <cfRule type="expression" dxfId="89" priority="140">
      <formula>AV187=0</formula>
    </cfRule>
  </conditionalFormatting>
  <conditionalFormatting sqref="AY187:BA187">
    <cfRule type="expression" dxfId="88" priority="139">
      <formula>AY187="Einheit"</formula>
    </cfRule>
  </conditionalFormatting>
  <conditionalFormatting sqref="AV223:AX223">
    <cfRule type="expression" dxfId="87" priority="123">
      <formula>AV223=0</formula>
    </cfRule>
  </conditionalFormatting>
  <conditionalFormatting sqref="L223:N223">
    <cfRule type="expression" dxfId="86" priority="130">
      <formula>L223=0</formula>
    </cfRule>
  </conditionalFormatting>
  <conditionalFormatting sqref="AD223:AF223">
    <cfRule type="expression" dxfId="85" priority="129">
      <formula>AD223=0</formula>
    </cfRule>
  </conditionalFormatting>
  <conditionalFormatting sqref="O223:Q223">
    <cfRule type="expression" dxfId="84" priority="128">
      <formula>O223="Einheit"</formula>
    </cfRule>
  </conditionalFormatting>
  <conditionalFormatting sqref="AG223:AI223">
    <cfRule type="expression" dxfId="83" priority="127">
      <formula>AG223="Einheit"</formula>
    </cfRule>
  </conditionalFormatting>
  <conditionalFormatting sqref="AY223:BA223">
    <cfRule type="expression" dxfId="82" priority="122">
      <formula>AY223="Einheit"</formula>
    </cfRule>
  </conditionalFormatting>
  <conditionalFormatting sqref="L259:N259">
    <cfRule type="expression" dxfId="81" priority="113">
      <formula>L259=0</formula>
    </cfRule>
  </conditionalFormatting>
  <conditionalFormatting sqref="AD259:AF259">
    <cfRule type="expression" dxfId="80" priority="112">
      <formula>AD259=0</formula>
    </cfRule>
  </conditionalFormatting>
  <conditionalFormatting sqref="O259:Q259">
    <cfRule type="expression" dxfId="79" priority="111">
      <formula>O259="Einheit"</formula>
    </cfRule>
  </conditionalFormatting>
  <conditionalFormatting sqref="AG259:AI259">
    <cfRule type="expression" dxfId="78" priority="110">
      <formula>AG259="Einheit"</formula>
    </cfRule>
  </conditionalFormatting>
  <conditionalFormatting sqref="AV259:AX259">
    <cfRule type="expression" dxfId="77" priority="106">
      <formula>AV259=0</formula>
    </cfRule>
  </conditionalFormatting>
  <conditionalFormatting sqref="AY259:BA259">
    <cfRule type="expression" dxfId="76" priority="105">
      <formula>AY259="Einheit"</formula>
    </cfRule>
  </conditionalFormatting>
  <conditionalFormatting sqref="AD295:AF295">
    <cfRule type="expression" dxfId="75" priority="95">
      <formula>AD295=0</formula>
    </cfRule>
  </conditionalFormatting>
  <conditionalFormatting sqref="L295:N295">
    <cfRule type="expression" dxfId="74" priority="96">
      <formula>L295=0</formula>
    </cfRule>
  </conditionalFormatting>
  <conditionalFormatting sqref="O295:Q295">
    <cfRule type="expression" dxfId="73" priority="94">
      <formula>O295="Einheit"</formula>
    </cfRule>
  </conditionalFormatting>
  <conditionalFormatting sqref="AG295:AI295">
    <cfRule type="expression" dxfId="72" priority="93">
      <formula>AG295="Einheit"</formula>
    </cfRule>
  </conditionalFormatting>
  <conditionalFormatting sqref="AK41:AL42">
    <cfRule type="expression" dxfId="71" priority="67">
      <formula>AK41="Test"</formula>
    </cfRule>
  </conditionalFormatting>
  <conditionalFormatting sqref="AK43:AL44">
    <cfRule type="expression" dxfId="70" priority="66">
      <formula>AK43="Level"</formula>
    </cfRule>
  </conditionalFormatting>
  <conditionalFormatting sqref="AV295:AX295">
    <cfRule type="expression" dxfId="69" priority="89">
      <formula>AV295=0</formula>
    </cfRule>
  </conditionalFormatting>
  <conditionalFormatting sqref="AY295:BA295">
    <cfRule type="expression" dxfId="68" priority="88">
      <formula>AY295="Einheit"</formula>
    </cfRule>
  </conditionalFormatting>
  <conditionalFormatting sqref="AQ3:AU3">
    <cfRule type="expression" dxfId="67" priority="70">
      <formula>AQ3="dd.mm.yyyy"</formula>
    </cfRule>
  </conditionalFormatting>
  <conditionalFormatting sqref="S41:T42">
    <cfRule type="expression" dxfId="66" priority="69">
      <formula>S41="Test"</formula>
    </cfRule>
  </conditionalFormatting>
  <conditionalFormatting sqref="S43:T44">
    <cfRule type="expression" dxfId="65" priority="68">
      <formula>S43="Level"</formula>
    </cfRule>
  </conditionalFormatting>
  <conditionalFormatting sqref="A77:B78">
    <cfRule type="expression" dxfId="64" priority="65">
      <formula>A77="Test"</formula>
    </cfRule>
  </conditionalFormatting>
  <conditionalFormatting sqref="A79:B80">
    <cfRule type="expression" dxfId="63" priority="64">
      <formula>A79="Level"</formula>
    </cfRule>
  </conditionalFormatting>
  <conditionalFormatting sqref="S77:T78">
    <cfRule type="expression" dxfId="62" priority="63">
      <formula>S77="Test"</formula>
    </cfRule>
  </conditionalFormatting>
  <conditionalFormatting sqref="S79:T80">
    <cfRule type="expression" dxfId="61" priority="62">
      <formula>S79="Level"</formula>
    </cfRule>
  </conditionalFormatting>
  <conditionalFormatting sqref="AK77:AL78">
    <cfRule type="expression" dxfId="60" priority="61">
      <formula>AK77="Test"</formula>
    </cfRule>
  </conditionalFormatting>
  <conditionalFormatting sqref="AK79:AL80">
    <cfRule type="expression" dxfId="59" priority="60">
      <formula>AK79="Level"</formula>
    </cfRule>
  </conditionalFormatting>
  <conditionalFormatting sqref="A113:B114">
    <cfRule type="expression" dxfId="58" priority="59">
      <formula>A113="Test"</formula>
    </cfRule>
  </conditionalFormatting>
  <conditionalFormatting sqref="A115:B116">
    <cfRule type="expression" dxfId="57" priority="58">
      <formula>A115="Level"</formula>
    </cfRule>
  </conditionalFormatting>
  <conditionalFormatting sqref="S113:T114">
    <cfRule type="expression" dxfId="56" priority="57">
      <formula>S113="Test"</formula>
    </cfRule>
  </conditionalFormatting>
  <conditionalFormatting sqref="S115:T116">
    <cfRule type="expression" dxfId="55" priority="56">
      <formula>S115="Level"</formula>
    </cfRule>
  </conditionalFormatting>
  <conditionalFormatting sqref="AK113:AL114">
    <cfRule type="expression" dxfId="54" priority="55">
      <formula>AK113="Test"</formula>
    </cfRule>
  </conditionalFormatting>
  <conditionalFormatting sqref="AK115:AL116">
    <cfRule type="expression" dxfId="53" priority="54">
      <formula>AK115="Level"</formula>
    </cfRule>
  </conditionalFormatting>
  <conditionalFormatting sqref="A149:B150">
    <cfRule type="expression" dxfId="52" priority="53">
      <formula>A149="Test"</formula>
    </cfRule>
  </conditionalFormatting>
  <conditionalFormatting sqref="A151:B152">
    <cfRule type="expression" dxfId="51" priority="52">
      <formula>A151="Level"</formula>
    </cfRule>
  </conditionalFormatting>
  <conditionalFormatting sqref="S149:T150">
    <cfRule type="expression" dxfId="50" priority="51">
      <formula>S149="Test"</formula>
    </cfRule>
  </conditionalFormatting>
  <conditionalFormatting sqref="S151:T152">
    <cfRule type="expression" dxfId="49" priority="50">
      <formula>S151="Level"</formula>
    </cfRule>
  </conditionalFormatting>
  <conditionalFormatting sqref="AK149:AL150">
    <cfRule type="expression" dxfId="48" priority="49">
      <formula>AK149="Test"</formula>
    </cfRule>
  </conditionalFormatting>
  <conditionalFormatting sqref="AK151:AL152">
    <cfRule type="expression" dxfId="47" priority="48">
      <formula>AK151="Level"</formula>
    </cfRule>
  </conditionalFormatting>
  <conditionalFormatting sqref="A185:B186">
    <cfRule type="expression" dxfId="46" priority="47">
      <formula>A185="Test"</formula>
    </cfRule>
  </conditionalFormatting>
  <conditionalFormatting sqref="A187:B188">
    <cfRule type="expression" dxfId="45" priority="46">
      <formula>A187="Level"</formula>
    </cfRule>
  </conditionalFormatting>
  <conditionalFormatting sqref="S185:T186">
    <cfRule type="expression" dxfId="44" priority="45">
      <formula>S185="Test"</formula>
    </cfRule>
  </conditionalFormatting>
  <conditionalFormatting sqref="S187:T188">
    <cfRule type="expression" dxfId="43" priority="44">
      <formula>S187="Level"</formula>
    </cfRule>
  </conditionalFormatting>
  <conditionalFormatting sqref="AK185:AL186">
    <cfRule type="expression" dxfId="42" priority="43">
      <formula>AK185="Test"</formula>
    </cfRule>
  </conditionalFormatting>
  <conditionalFormatting sqref="AK187:AL188">
    <cfRule type="expression" dxfId="41" priority="42">
      <formula>AK187="Level"</formula>
    </cfRule>
  </conditionalFormatting>
  <conditionalFormatting sqref="A221:B222">
    <cfRule type="expression" dxfId="40" priority="41">
      <formula>A221="Test"</formula>
    </cfRule>
  </conditionalFormatting>
  <conditionalFormatting sqref="A223:B224">
    <cfRule type="expression" dxfId="39" priority="40">
      <formula>A223="Level"</formula>
    </cfRule>
  </conditionalFormatting>
  <conditionalFormatting sqref="S221:T222">
    <cfRule type="expression" dxfId="38" priority="39">
      <formula>S221="Test"</formula>
    </cfRule>
  </conditionalFormatting>
  <conditionalFormatting sqref="S223:T224">
    <cfRule type="expression" dxfId="37" priority="38">
      <formula>S223="Level"</formula>
    </cfRule>
  </conditionalFormatting>
  <conditionalFormatting sqref="AK221:AL222">
    <cfRule type="expression" dxfId="36" priority="37">
      <formula>AK221="Test"</formula>
    </cfRule>
  </conditionalFormatting>
  <conditionalFormatting sqref="AK223:AL224">
    <cfRule type="expression" dxfId="35" priority="36">
      <formula>AK223="Level"</formula>
    </cfRule>
  </conditionalFormatting>
  <conditionalFormatting sqref="A257:B258">
    <cfRule type="expression" dxfId="34" priority="35">
      <formula>A257="Test"</formula>
    </cfRule>
  </conditionalFormatting>
  <conditionalFormatting sqref="A259:B260">
    <cfRule type="expression" dxfId="33" priority="34">
      <formula>A259="Level"</formula>
    </cfRule>
  </conditionalFormatting>
  <conditionalFormatting sqref="S257:T258">
    <cfRule type="expression" dxfId="32" priority="33">
      <formula>S257="Test"</formula>
    </cfRule>
  </conditionalFormatting>
  <conditionalFormatting sqref="S259:T260">
    <cfRule type="expression" dxfId="31" priority="32">
      <formula>S259="Level"</formula>
    </cfRule>
  </conditionalFormatting>
  <conditionalFormatting sqref="AK257:AL258">
    <cfRule type="expression" dxfId="30" priority="31">
      <formula>AK257="Test"</formula>
    </cfRule>
  </conditionalFormatting>
  <conditionalFormatting sqref="AK259:AL260">
    <cfRule type="expression" dxfId="29" priority="30">
      <formula>AK259="Level"</formula>
    </cfRule>
  </conditionalFormatting>
  <conditionalFormatting sqref="A293:B294">
    <cfRule type="expression" dxfId="28" priority="29">
      <formula>A293="Test"</formula>
    </cfRule>
  </conditionalFormatting>
  <conditionalFormatting sqref="A295:B296">
    <cfRule type="expression" dxfId="27" priority="28">
      <formula>A295="Level"</formula>
    </cfRule>
  </conditionalFormatting>
  <conditionalFormatting sqref="S293:T294">
    <cfRule type="expression" dxfId="26" priority="27">
      <formula>S293="Test"</formula>
    </cfRule>
  </conditionalFormatting>
  <conditionalFormatting sqref="S295:T296">
    <cfRule type="expression" dxfId="25" priority="26">
      <formula>S295="Level"</formula>
    </cfRule>
  </conditionalFormatting>
  <conditionalFormatting sqref="AK293:AL294">
    <cfRule type="expression" dxfId="24" priority="25">
      <formula>AK293="Test"</formula>
    </cfRule>
  </conditionalFormatting>
  <conditionalFormatting sqref="AK295:AL296">
    <cfRule type="expression" dxfId="23" priority="24">
      <formula>AK295="Level"</formula>
    </cfRule>
  </conditionalFormatting>
  <conditionalFormatting sqref="AF41:AI41">
    <cfRule type="expression" dxfId="22" priority="23">
      <formula>AF41=0</formula>
    </cfRule>
  </conditionalFormatting>
  <conditionalFormatting sqref="AX41:BA41">
    <cfRule type="expression" dxfId="21" priority="22">
      <formula>AX41=0</formula>
    </cfRule>
  </conditionalFormatting>
  <conditionalFormatting sqref="N77:Q77">
    <cfRule type="expression" dxfId="20" priority="21">
      <formula>N77=0</formula>
    </cfRule>
  </conditionalFormatting>
  <conditionalFormatting sqref="AF77:AI77">
    <cfRule type="expression" dxfId="19" priority="20">
      <formula>AF77=0</formula>
    </cfRule>
  </conditionalFormatting>
  <conditionalFormatting sqref="AX77:BA77">
    <cfRule type="expression" dxfId="18" priority="19">
      <formula>AX77=0</formula>
    </cfRule>
  </conditionalFormatting>
  <conditionalFormatting sqref="N113:Q113">
    <cfRule type="expression" dxfId="17" priority="18">
      <formula>N113=0</formula>
    </cfRule>
  </conditionalFormatting>
  <conditionalFormatting sqref="AF113:AI113">
    <cfRule type="expression" dxfId="16" priority="17">
      <formula>AF113=0</formula>
    </cfRule>
  </conditionalFormatting>
  <conditionalFormatting sqref="AX113:BA113">
    <cfRule type="expression" dxfId="15" priority="16">
      <formula>AX113=0</formula>
    </cfRule>
  </conditionalFormatting>
  <conditionalFormatting sqref="N149:Q149">
    <cfRule type="expression" dxfId="14" priority="15">
      <formula>N149=0</formula>
    </cfRule>
  </conditionalFormatting>
  <conditionalFormatting sqref="AF149:AI149">
    <cfRule type="expression" dxfId="13" priority="14">
      <formula>AF149=0</formula>
    </cfRule>
  </conditionalFormatting>
  <conditionalFormatting sqref="AX149:BA149">
    <cfRule type="expression" dxfId="12" priority="13">
      <formula>AX149=0</formula>
    </cfRule>
  </conditionalFormatting>
  <conditionalFormatting sqref="N185:Q185">
    <cfRule type="expression" dxfId="11" priority="12">
      <formula>N185=0</formula>
    </cfRule>
  </conditionalFormatting>
  <conditionalFormatting sqref="AF185:AI185">
    <cfRule type="expression" dxfId="10" priority="11">
      <formula>AF185=0</formula>
    </cfRule>
  </conditionalFormatting>
  <conditionalFormatting sqref="AX185:BA185">
    <cfRule type="expression" dxfId="9" priority="10">
      <formula>AX185=0</formula>
    </cfRule>
  </conditionalFormatting>
  <conditionalFormatting sqref="N221:Q221">
    <cfRule type="expression" dxfId="8" priority="9">
      <formula>N221=0</formula>
    </cfRule>
  </conditionalFormatting>
  <conditionalFormatting sqref="AF221:AI221">
    <cfRule type="expression" dxfId="7" priority="8">
      <formula>AF221=0</formula>
    </cfRule>
  </conditionalFormatting>
  <conditionalFormatting sqref="AX221:BA221">
    <cfRule type="expression" dxfId="6" priority="7">
      <formula>AX221=0</formula>
    </cfRule>
  </conditionalFormatting>
  <conditionalFormatting sqref="N257:Q257">
    <cfRule type="expression" dxfId="5" priority="6">
      <formula>N257=0</formula>
    </cfRule>
  </conditionalFormatting>
  <conditionalFormatting sqref="AF257:AI257">
    <cfRule type="expression" dxfId="4" priority="5">
      <formula>AF257=0</formula>
    </cfRule>
  </conditionalFormatting>
  <conditionalFormatting sqref="AX257:BA257">
    <cfRule type="expression" dxfId="3" priority="4">
      <formula>AX257=0</formula>
    </cfRule>
  </conditionalFormatting>
  <conditionalFormatting sqref="N293:Q293">
    <cfRule type="expression" dxfId="2" priority="3">
      <formula>N293=0</formula>
    </cfRule>
  </conditionalFormatting>
  <conditionalFormatting sqref="AF293:AI293">
    <cfRule type="expression" dxfId="1" priority="2">
      <formula>AF293=0</formula>
    </cfRule>
  </conditionalFormatting>
  <conditionalFormatting sqref="AX293:BA293">
    <cfRule type="expression" dxfId="0" priority="1">
      <formula>AX293=0</formula>
    </cfRule>
  </conditionalFormatting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&amp;L© PMC, 26.10.2023&amp;CSeite &amp;P/&amp;N&amp;Rwww-polymed.ch/Downloads/Labor/FUJI Dri-Chem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C2D4E-8E77-40E1-A7E4-384BD3DC0931}">
  <dimension ref="A1:F30"/>
  <sheetViews>
    <sheetView workbookViewId="0">
      <selection activeCell="A3" sqref="A3"/>
    </sheetView>
  </sheetViews>
  <sheetFormatPr baseColWidth="10" defaultRowHeight="12.75" x14ac:dyDescent="0.2"/>
  <cols>
    <col min="1" max="1" width="15" bestFit="1" customWidth="1"/>
    <col min="5" max="5" width="9.140625" bestFit="1" customWidth="1"/>
  </cols>
  <sheetData>
    <row r="1" spans="1:6" ht="20.25" x14ac:dyDescent="0.3">
      <c r="A1" s="105" t="s">
        <v>68</v>
      </c>
      <c r="B1" s="103"/>
      <c r="C1" s="103"/>
      <c r="D1" s="103"/>
      <c r="E1" s="103"/>
      <c r="F1" s="103"/>
    </row>
    <row r="2" spans="1:6" ht="15.75" x14ac:dyDescent="0.25">
      <c r="A2" s="103"/>
      <c r="B2" s="103"/>
      <c r="C2" s="103"/>
      <c r="D2" s="103"/>
      <c r="E2" s="103"/>
      <c r="F2" s="103"/>
    </row>
    <row r="3" spans="1:6" s="106" customFormat="1" ht="18" x14ac:dyDescent="0.25">
      <c r="A3" s="104" t="s">
        <v>69</v>
      </c>
      <c r="B3" s="104"/>
      <c r="C3" s="104" t="s">
        <v>70</v>
      </c>
      <c r="D3" s="104"/>
      <c r="F3" s="107" t="s">
        <v>62</v>
      </c>
    </row>
    <row r="4" spans="1:6" ht="13.5" thickBot="1" x14ac:dyDescent="0.25"/>
    <row r="5" spans="1:6" ht="18" customHeight="1" thickBot="1" x14ac:dyDescent="0.25">
      <c r="A5" s="67" t="s">
        <v>63</v>
      </c>
      <c r="B5" s="68" t="s">
        <v>1</v>
      </c>
      <c r="C5" s="69" t="s">
        <v>64</v>
      </c>
      <c r="D5" s="70"/>
      <c r="E5" s="71"/>
      <c r="F5" s="72" t="s">
        <v>3</v>
      </c>
    </row>
    <row r="6" spans="1:6" ht="18" customHeight="1" thickBot="1" x14ac:dyDescent="0.25">
      <c r="A6" s="73" t="s">
        <v>47</v>
      </c>
      <c r="B6" s="78">
        <f>Tabelle1!L7</f>
        <v>148</v>
      </c>
      <c r="C6" s="75">
        <f>Tabelle1!D11</f>
        <v>139.12</v>
      </c>
      <c r="D6" s="76" t="s">
        <v>65</v>
      </c>
      <c r="E6" s="77">
        <f>Tabelle1!P11</f>
        <v>156.88</v>
      </c>
      <c r="F6" s="77" t="s">
        <v>38</v>
      </c>
    </row>
    <row r="7" spans="1:6" ht="18" customHeight="1" thickBot="1" x14ac:dyDescent="0.25">
      <c r="A7" s="73" t="s">
        <v>46</v>
      </c>
      <c r="B7" s="78">
        <f>Tabelle1!AD7</f>
        <v>3.9</v>
      </c>
      <c r="C7" s="79">
        <f>Tabelle1!V11</f>
        <v>3.67</v>
      </c>
      <c r="D7" s="76" t="s">
        <v>65</v>
      </c>
      <c r="E7" s="80">
        <f>Tabelle1!AH11</f>
        <v>4.13</v>
      </c>
      <c r="F7" s="77" t="s">
        <v>38</v>
      </c>
    </row>
    <row r="8" spans="1:6" ht="18" customHeight="1" thickBot="1" x14ac:dyDescent="0.25">
      <c r="A8" s="81" t="s">
        <v>66</v>
      </c>
      <c r="B8" s="82">
        <f>Tabelle1!AV7</f>
        <v>102</v>
      </c>
      <c r="C8" s="83">
        <f>Tabelle1!AN11</f>
        <v>95.88</v>
      </c>
      <c r="D8" s="84" t="s">
        <v>65</v>
      </c>
      <c r="E8" s="85">
        <f>Tabelle1!AZ11</f>
        <v>108.12</v>
      </c>
      <c r="F8" s="85" t="s">
        <v>38</v>
      </c>
    </row>
    <row r="9" spans="1:6" ht="18" customHeight="1" thickBot="1" x14ac:dyDescent="0.25">
      <c r="A9" s="73" t="s">
        <v>52</v>
      </c>
      <c r="B9" s="74">
        <f>Tabelle1!L43</f>
        <v>39</v>
      </c>
      <c r="C9" s="75">
        <f>Tabelle1!D47</f>
        <v>34.32</v>
      </c>
      <c r="D9" s="76" t="s">
        <v>65</v>
      </c>
      <c r="E9" s="77">
        <f>Tabelle1!P47</f>
        <v>43.68</v>
      </c>
      <c r="F9" s="86" t="s">
        <v>54</v>
      </c>
    </row>
    <row r="10" spans="1:6" ht="18" customHeight="1" thickBot="1" x14ac:dyDescent="0.25">
      <c r="A10" s="73" t="s">
        <v>35</v>
      </c>
      <c r="B10" s="74">
        <f>Tabelle1!AD43</f>
        <v>124</v>
      </c>
      <c r="C10" s="75">
        <f>Tabelle1!V47</f>
        <v>101.68</v>
      </c>
      <c r="D10" s="76" t="s">
        <v>65</v>
      </c>
      <c r="E10" s="77">
        <f>Tabelle1!AH47</f>
        <v>146.32</v>
      </c>
      <c r="F10" s="87" t="s">
        <v>37</v>
      </c>
    </row>
    <row r="11" spans="1:6" ht="18" customHeight="1" thickBot="1" x14ac:dyDescent="0.25">
      <c r="A11" s="73" t="s">
        <v>32</v>
      </c>
      <c r="B11" s="74">
        <f>Tabelle1!AV43</f>
        <v>136</v>
      </c>
      <c r="C11" s="75">
        <f>Tabelle1!AN47</f>
        <v>111.52</v>
      </c>
      <c r="D11" s="76" t="s">
        <v>65</v>
      </c>
      <c r="E11" s="77">
        <f>Tabelle1!AZ47</f>
        <v>160.47999999999999</v>
      </c>
      <c r="F11" s="87" t="s">
        <v>37</v>
      </c>
    </row>
    <row r="12" spans="1:6" ht="18" customHeight="1" thickBot="1" x14ac:dyDescent="0.25">
      <c r="A12" s="73" t="s">
        <v>33</v>
      </c>
      <c r="B12" s="78">
        <f>Tabelle1!L79</f>
        <v>14.7</v>
      </c>
      <c r="C12" s="79">
        <f>Tabelle1!D83</f>
        <v>12.5</v>
      </c>
      <c r="D12" s="76" t="s">
        <v>65</v>
      </c>
      <c r="E12" s="80">
        <f>Tabelle1!P83</f>
        <v>16.899999999999999</v>
      </c>
      <c r="F12" s="87" t="s">
        <v>38</v>
      </c>
    </row>
    <row r="13" spans="1:6" ht="18" customHeight="1" thickBot="1" x14ac:dyDescent="0.25">
      <c r="A13" s="73" t="s">
        <v>39</v>
      </c>
      <c r="B13" s="78">
        <f>Tabelle1!AD79</f>
        <v>2.5499999999999998</v>
      </c>
      <c r="C13" s="79">
        <f>Tabelle1!V83</f>
        <v>2.3299999999999996</v>
      </c>
      <c r="D13" s="76" t="s">
        <v>65</v>
      </c>
      <c r="E13" s="80">
        <f>Tabelle1!AH83</f>
        <v>2.77</v>
      </c>
      <c r="F13" s="87" t="s">
        <v>38</v>
      </c>
    </row>
    <row r="14" spans="1:6" ht="18" customHeight="1" thickBot="1" x14ac:dyDescent="0.25">
      <c r="A14" s="73" t="s">
        <v>41</v>
      </c>
      <c r="B14" s="74">
        <f>Tabelle1!AV79</f>
        <v>284</v>
      </c>
      <c r="C14" s="75">
        <f>Tabelle1!AN83</f>
        <v>232.88</v>
      </c>
      <c r="D14" s="76" t="s">
        <v>65</v>
      </c>
      <c r="E14" s="77">
        <f>Tabelle1!AZ83</f>
        <v>335.12</v>
      </c>
      <c r="F14" s="87" t="s">
        <v>37</v>
      </c>
    </row>
    <row r="15" spans="1:6" ht="18" customHeight="1" thickBot="1" x14ac:dyDescent="0.25">
      <c r="A15" s="73" t="s">
        <v>42</v>
      </c>
      <c r="B15" s="74">
        <f>Tabelle1!L115</f>
        <v>146</v>
      </c>
      <c r="C15" s="75">
        <f>Tabelle1!D119</f>
        <v>119.72</v>
      </c>
      <c r="D15" s="76" t="s">
        <v>65</v>
      </c>
      <c r="E15" s="77">
        <f>Tabelle1!P119</f>
        <v>172.28</v>
      </c>
      <c r="F15" s="87" t="s">
        <v>45</v>
      </c>
    </row>
    <row r="16" spans="1:6" ht="18" customHeight="1" thickBot="1" x14ac:dyDescent="0.25">
      <c r="A16" s="81" t="s">
        <v>58</v>
      </c>
      <c r="B16" s="102">
        <f>Tabelle1!AD115</f>
        <v>29.1</v>
      </c>
      <c r="C16" s="88">
        <f>Tabelle1!V119</f>
        <v>21.830000000000002</v>
      </c>
      <c r="D16" s="84" t="s">
        <v>65</v>
      </c>
      <c r="E16" s="89">
        <f>Tabelle1!AH119</f>
        <v>36.369999999999997</v>
      </c>
      <c r="F16" s="90" t="s">
        <v>45</v>
      </c>
    </row>
    <row r="17" spans="1:6" ht="18" customHeight="1" thickBot="1" x14ac:dyDescent="0.25">
      <c r="A17" s="73" t="s">
        <v>43</v>
      </c>
      <c r="B17" s="74">
        <f>Tabelle1!AV115</f>
        <v>95</v>
      </c>
      <c r="C17" s="75">
        <f>Tabelle1!AN119</f>
        <v>77.900000000000006</v>
      </c>
      <c r="D17" s="76" t="s">
        <v>65</v>
      </c>
      <c r="E17" s="77">
        <f>Tabelle1!AZ119</f>
        <v>112.1</v>
      </c>
      <c r="F17" s="87" t="s">
        <v>37</v>
      </c>
    </row>
    <row r="18" spans="1:6" ht="18" customHeight="1" thickBot="1" x14ac:dyDescent="0.25">
      <c r="A18" s="73" t="s">
        <v>44</v>
      </c>
      <c r="B18" s="91">
        <f>Tabelle1!L151</f>
        <v>6.4</v>
      </c>
      <c r="C18" s="92">
        <f>Tabelle1!D155</f>
        <v>5.83</v>
      </c>
      <c r="D18" s="76" t="s">
        <v>65</v>
      </c>
      <c r="E18" s="93">
        <f>Tabelle1!P155</f>
        <v>6.97</v>
      </c>
      <c r="F18" s="87" t="s">
        <v>38</v>
      </c>
    </row>
    <row r="19" spans="1:6" ht="18" customHeight="1" thickBot="1" x14ac:dyDescent="0.25">
      <c r="A19" s="73" t="s">
        <v>31</v>
      </c>
      <c r="B19" s="74">
        <f>Tabelle1!AD151</f>
        <v>99</v>
      </c>
      <c r="C19" s="75">
        <f>Tabelle1!V155</f>
        <v>81.180000000000007</v>
      </c>
      <c r="D19" s="76" t="s">
        <v>65</v>
      </c>
      <c r="E19" s="77">
        <f>Tabelle1!AH155</f>
        <v>116.82</v>
      </c>
      <c r="F19" s="87" t="s">
        <v>37</v>
      </c>
    </row>
    <row r="20" spans="1:6" ht="18" customHeight="1" thickBot="1" x14ac:dyDescent="0.25">
      <c r="A20" s="73" t="s">
        <v>36</v>
      </c>
      <c r="B20" s="74">
        <f>Tabelle1!AV151</f>
        <v>84</v>
      </c>
      <c r="C20" s="75">
        <f>Tabelle1!AN155</f>
        <v>68.88</v>
      </c>
      <c r="D20" s="76" t="s">
        <v>65</v>
      </c>
      <c r="E20" s="77">
        <f>Tabelle1!AZ155</f>
        <v>99.12</v>
      </c>
      <c r="F20" s="87" t="s">
        <v>37</v>
      </c>
    </row>
    <row r="21" spans="1:6" ht="18" customHeight="1" thickBot="1" x14ac:dyDescent="0.25">
      <c r="A21" s="73" t="s">
        <v>60</v>
      </c>
      <c r="B21" s="94">
        <f>Tabelle1!L187</f>
        <v>0.9</v>
      </c>
      <c r="C21" s="79">
        <f>Tabelle1!D191</f>
        <v>0.72</v>
      </c>
      <c r="D21" s="76" t="s">
        <v>65</v>
      </c>
      <c r="E21" s="80">
        <f>Tabelle1!P191</f>
        <v>1.08</v>
      </c>
      <c r="F21" s="87" t="s">
        <v>38</v>
      </c>
    </row>
    <row r="22" spans="1:6" ht="18" customHeight="1" thickBot="1" x14ac:dyDescent="0.25">
      <c r="A22" s="73" t="s">
        <v>50</v>
      </c>
      <c r="B22" s="95">
        <f>Tabelle1!AD187</f>
        <v>155</v>
      </c>
      <c r="C22" s="75">
        <f>Tabelle1!V191</f>
        <v>127.1</v>
      </c>
      <c r="D22" s="76" t="s">
        <v>65</v>
      </c>
      <c r="E22" s="77">
        <f>Tabelle1!AH191</f>
        <v>182.9</v>
      </c>
      <c r="F22" s="87" t="s">
        <v>37</v>
      </c>
    </row>
    <row r="23" spans="1:6" ht="18" customHeight="1" thickBot="1" x14ac:dyDescent="0.25">
      <c r="A23" s="81" t="s">
        <v>59</v>
      </c>
      <c r="B23" s="82">
        <f>Tabelle1!AV187</f>
        <v>46</v>
      </c>
      <c r="C23" s="83">
        <f>Tabelle1!AN191</f>
        <v>37.72</v>
      </c>
      <c r="D23" s="84" t="s">
        <v>65</v>
      </c>
      <c r="E23" s="85">
        <f>Tabelle1!AZ191</f>
        <v>54.28</v>
      </c>
      <c r="F23" s="90" t="s">
        <v>37</v>
      </c>
    </row>
    <row r="24" spans="1:6" ht="18" customHeight="1" thickBot="1" x14ac:dyDescent="0.25">
      <c r="A24" s="73" t="s">
        <v>40</v>
      </c>
      <c r="B24" s="78">
        <f>Tabelle1!L223</f>
        <v>1.07</v>
      </c>
      <c r="C24" s="79">
        <f>Tabelle1!D227</f>
        <v>0.95</v>
      </c>
      <c r="D24" s="76" t="s">
        <v>65</v>
      </c>
      <c r="E24" s="80">
        <f>Tabelle1!P227</f>
        <v>1.19</v>
      </c>
      <c r="F24" s="87" t="s">
        <v>38</v>
      </c>
    </row>
    <row r="25" spans="1:6" ht="18" customHeight="1" thickBot="1" x14ac:dyDescent="0.25">
      <c r="A25" s="73" t="s">
        <v>67</v>
      </c>
      <c r="B25" s="78">
        <f>Tabelle1!AD223</f>
        <v>1.26</v>
      </c>
      <c r="C25" s="79">
        <f>Tabelle1!V227</f>
        <v>1.08</v>
      </c>
      <c r="D25" s="76" t="s">
        <v>65</v>
      </c>
      <c r="E25" s="80">
        <f>Tabelle1!AH227</f>
        <v>1.44</v>
      </c>
      <c r="F25" s="87" t="s">
        <v>38</v>
      </c>
    </row>
    <row r="26" spans="1:6" ht="18" customHeight="1" thickBot="1" x14ac:dyDescent="0.25">
      <c r="A26" s="73" t="s">
        <v>55</v>
      </c>
      <c r="B26" s="74">
        <f>Tabelle1!AV223</f>
        <v>46.2</v>
      </c>
      <c r="C26" s="75">
        <f>Tabelle1!AN227</f>
        <v>37.89</v>
      </c>
      <c r="D26" s="84" t="s">
        <v>65</v>
      </c>
      <c r="E26" s="77">
        <f>Tabelle1!AZ227</f>
        <v>54.51</v>
      </c>
      <c r="F26" s="87" t="s">
        <v>45</v>
      </c>
    </row>
    <row r="27" spans="1:6" ht="18" customHeight="1" thickBot="1" x14ac:dyDescent="0.25">
      <c r="A27" s="73" t="s">
        <v>34</v>
      </c>
      <c r="B27" s="78">
        <f>Tabelle1!L259</f>
        <v>4.45</v>
      </c>
      <c r="C27" s="79">
        <f>Tabelle1!D263</f>
        <v>4.01</v>
      </c>
      <c r="D27" s="76" t="s">
        <v>65</v>
      </c>
      <c r="E27" s="80">
        <f>Tabelle1!P263</f>
        <v>4.8899999999999997</v>
      </c>
      <c r="F27" s="87" t="s">
        <v>38</v>
      </c>
    </row>
    <row r="28" spans="1:6" ht="18" customHeight="1" thickBot="1" x14ac:dyDescent="0.25">
      <c r="A28" s="73" t="s">
        <v>49</v>
      </c>
      <c r="B28" s="78">
        <f>Tabelle1!AD259</f>
        <v>1.5</v>
      </c>
      <c r="C28" s="96">
        <f>Tabelle1!V263</f>
        <v>1.23</v>
      </c>
      <c r="D28" s="76" t="s">
        <v>65</v>
      </c>
      <c r="E28" s="97">
        <f>Tabelle1!AH263</f>
        <v>1.77</v>
      </c>
      <c r="F28" s="98" t="s">
        <v>38</v>
      </c>
    </row>
    <row r="29" spans="1:6" ht="18" customHeight="1" thickBot="1" x14ac:dyDescent="0.25">
      <c r="A29" s="73" t="s">
        <v>53</v>
      </c>
      <c r="B29" s="74">
        <f>Tabelle1!AV259</f>
        <v>52</v>
      </c>
      <c r="C29" s="99">
        <f>Tabelle1!AN263</f>
        <v>45.76</v>
      </c>
      <c r="D29" s="76" t="s">
        <v>65</v>
      </c>
      <c r="E29" s="100">
        <f>Tabelle1!AZ263</f>
        <v>58.24</v>
      </c>
      <c r="F29" s="98" t="s">
        <v>54</v>
      </c>
    </row>
    <row r="30" spans="1:6" ht="18" customHeight="1" thickBot="1" x14ac:dyDescent="0.25">
      <c r="A30" s="73" t="s">
        <v>51</v>
      </c>
      <c r="B30" s="74">
        <f>Tabelle1!L295</f>
        <v>346</v>
      </c>
      <c r="C30" s="101">
        <f>Tabelle1!D299</f>
        <v>304.48</v>
      </c>
      <c r="D30" s="76" t="s">
        <v>65</v>
      </c>
      <c r="E30" s="77">
        <f>Tabelle1!P299</f>
        <v>387.52</v>
      </c>
      <c r="F30" s="98" t="s">
        <v>45</v>
      </c>
    </row>
  </sheetData>
  <sheetProtection algorithmName="SHA-512" hashValue="93HUVlZXOJO8BjaO6DWZiLrU2R+C/VPdvSculrSEWM24tCZeKcRC1cnxTjM4fZ8OXwacEiLAwRDoyuvkm2CE9w==" saltValue="TNVKsfLwems6x1Z6ov9xg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C3:N843"/>
  <sheetViews>
    <sheetView topLeftCell="D575" workbookViewId="0">
      <selection activeCell="N826" sqref="N826"/>
    </sheetView>
  </sheetViews>
  <sheetFormatPr baseColWidth="10" defaultRowHeight="12.75" x14ac:dyDescent="0.2"/>
  <cols>
    <col min="5" max="5" width="37.140625" bestFit="1" customWidth="1"/>
    <col min="6" max="6" width="12.42578125" bestFit="1" customWidth="1"/>
    <col min="7" max="7" width="15.28515625" bestFit="1" customWidth="1"/>
    <col min="8" max="8" width="14" bestFit="1" customWidth="1"/>
    <col min="9" max="9" width="23.5703125" bestFit="1" customWidth="1"/>
    <col min="10" max="10" width="13.85546875" bestFit="1" customWidth="1"/>
    <col min="11" max="11" width="14.85546875" bestFit="1" customWidth="1"/>
    <col min="12" max="12" width="12.28515625" bestFit="1" customWidth="1"/>
  </cols>
  <sheetData>
    <row r="3" spans="3:14" ht="13.5" thickBot="1" x14ac:dyDescent="0.25"/>
    <row r="4" spans="3:14" x14ac:dyDescent="0.2">
      <c r="C4" s="1" t="s">
        <v>24</v>
      </c>
      <c r="D4" s="2"/>
      <c r="E4" s="2"/>
      <c r="F4" s="2"/>
      <c r="G4" s="2"/>
      <c r="H4" s="2"/>
      <c r="I4" s="2"/>
      <c r="J4" s="2"/>
      <c r="K4" s="2"/>
      <c r="L4" s="3"/>
    </row>
    <row r="5" spans="3:14" x14ac:dyDescent="0.2">
      <c r="C5" s="4"/>
      <c r="D5" s="5" t="s">
        <v>15</v>
      </c>
      <c r="E5" s="5" t="s">
        <v>23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7" t="s">
        <v>22</v>
      </c>
    </row>
    <row r="6" spans="3:14" x14ac:dyDescent="0.2">
      <c r="C6" s="4"/>
      <c r="D6" s="5"/>
      <c r="E6" s="5"/>
      <c r="F6" s="5"/>
      <c r="G6" s="5"/>
      <c r="H6" s="5"/>
      <c r="I6" s="5"/>
      <c r="J6" s="5"/>
      <c r="K6" s="5"/>
      <c r="L6" s="8"/>
    </row>
    <row r="7" spans="3:14" x14ac:dyDescent="0.2">
      <c r="C7" s="4"/>
      <c r="D7" s="9">
        <v>1</v>
      </c>
      <c r="E7" s="9" t="e">
        <f>IF(Tabelle1!$B13="",NA(),IF(ABS((Tabelle1!$B13-Tabelle1!$L$7)/Tabelle1!$L$8)&gt;3.5,3.5*(Tabelle1!$B13-Tabelle1!$L$7)/ABS(Tabelle1!$B13-Tabelle1!$L$7)+4,(Tabelle1!$B13-Tabelle1!$L$7)/Tabelle1!$L$8+4))</f>
        <v>#N/A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10">
        <v>7</v>
      </c>
    </row>
    <row r="8" spans="3:14" x14ac:dyDescent="0.2">
      <c r="C8" s="4"/>
      <c r="D8" s="9">
        <v>2</v>
      </c>
      <c r="E8" s="9" t="e">
        <f>IF(Tabelle1!$B14="",NA(),IF(ABS((Tabelle1!$B14-Tabelle1!$L$7)/Tabelle1!$L$8)&gt;3.5,3.5*(Tabelle1!$B14-Tabelle1!$L$7)/ABS(Tabelle1!$B14-Tabelle1!$L$7)+4,(Tabelle1!$B14-Tabelle1!$L$7)/Tabelle1!$L$8+4))</f>
        <v>#N/A</v>
      </c>
      <c r="F8" s="9">
        <v>1</v>
      </c>
      <c r="G8" s="9">
        <v>2</v>
      </c>
      <c r="H8" s="9">
        <v>3</v>
      </c>
      <c r="I8" s="9">
        <v>4</v>
      </c>
      <c r="J8" s="9">
        <v>5</v>
      </c>
      <c r="K8" s="9">
        <v>6</v>
      </c>
      <c r="L8" s="10">
        <v>7</v>
      </c>
    </row>
    <row r="9" spans="3:14" x14ac:dyDescent="0.2">
      <c r="C9" s="4"/>
      <c r="D9" s="9">
        <v>3</v>
      </c>
      <c r="E9" s="9" t="e">
        <f>IF(Tabelle1!$B15="",NA(),IF(ABS((Tabelle1!$B15-Tabelle1!$L$7)/Tabelle1!$L$8)&gt;3.5,3.5*(Tabelle1!$B15-Tabelle1!$L$7)/ABS(Tabelle1!$B15-Tabelle1!$L$7)+4,(Tabelle1!$B15-Tabelle1!$L$7)/Tabelle1!$L$8+4))</f>
        <v>#N/A</v>
      </c>
      <c r="F9" s="9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10">
        <v>7</v>
      </c>
    </row>
    <row r="10" spans="3:14" x14ac:dyDescent="0.2">
      <c r="C10" s="4"/>
      <c r="D10" s="9">
        <v>4</v>
      </c>
      <c r="E10" s="9" t="e">
        <f>IF(Tabelle1!$B16="",NA(),IF(ABS((Tabelle1!$B16-Tabelle1!$L$7)/Tabelle1!$L$8)&gt;3.5,3.5*(Tabelle1!$B16-Tabelle1!$L$7)/ABS(Tabelle1!$B16-Tabelle1!$L$7)+4,(Tabelle1!$B16-Tabelle1!$L$7)/Tabelle1!$L$8+4))</f>
        <v>#N/A</v>
      </c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10">
        <v>7</v>
      </c>
    </row>
    <row r="11" spans="3:14" x14ac:dyDescent="0.2">
      <c r="C11" s="4"/>
      <c r="D11" s="9">
        <v>5</v>
      </c>
      <c r="E11" s="9" t="e">
        <f>IF(Tabelle1!$B17="",NA(),IF(ABS((Tabelle1!$B17-Tabelle1!$L$7)/Tabelle1!$L$8)&gt;3.5,3.5*(Tabelle1!$B17-Tabelle1!$L$7)/ABS(Tabelle1!$B17-Tabelle1!$L$7)+4,(Tabelle1!$B17-Tabelle1!$L$7)/Tabelle1!$L$8+4))</f>
        <v>#N/A</v>
      </c>
      <c r="F11" s="9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10">
        <v>7</v>
      </c>
    </row>
    <row r="12" spans="3:14" x14ac:dyDescent="0.2">
      <c r="C12" s="4"/>
      <c r="D12" s="9">
        <v>6</v>
      </c>
      <c r="E12" s="9" t="e">
        <f>IF(Tabelle1!$B18="",NA(),IF(ABS((Tabelle1!$B18-Tabelle1!$L$7)/Tabelle1!$L$8)&gt;3.5,3.5*(Tabelle1!$B18-Tabelle1!$L$7)/ABS(Tabelle1!$B18-Tabelle1!$L$7)+4,(Tabelle1!$B18-Tabelle1!$L$7)/Tabelle1!$L$8+4))</f>
        <v>#N/A</v>
      </c>
      <c r="F12" s="9">
        <v>1</v>
      </c>
      <c r="G12" s="9">
        <v>2</v>
      </c>
      <c r="H12" s="9">
        <v>3</v>
      </c>
      <c r="I12" s="9">
        <v>4</v>
      </c>
      <c r="J12" s="9">
        <v>5</v>
      </c>
      <c r="K12" s="9">
        <v>6</v>
      </c>
      <c r="L12" s="10">
        <v>7</v>
      </c>
    </row>
    <row r="13" spans="3:14" x14ac:dyDescent="0.2">
      <c r="C13" s="4"/>
      <c r="D13" s="9">
        <v>7</v>
      </c>
      <c r="E13" s="9" t="e">
        <f>IF(Tabelle1!$B19="",NA(),IF(ABS((Tabelle1!$B19-Tabelle1!$L$7)/Tabelle1!$L$8)&gt;3.5,3.5*(Tabelle1!$B19-Tabelle1!$L$7)/ABS(Tabelle1!$B19-Tabelle1!$L$7)+4,(Tabelle1!$B19-Tabelle1!$L$7)/Tabelle1!$L$8+4))</f>
        <v>#N/A</v>
      </c>
      <c r="F13" s="9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10">
        <v>7</v>
      </c>
    </row>
    <row r="14" spans="3:14" x14ac:dyDescent="0.2">
      <c r="C14" s="4"/>
      <c r="D14" s="9">
        <v>8</v>
      </c>
      <c r="E14" s="9" t="e">
        <f>IF(Tabelle1!$B20="",NA(),IF(ABS((Tabelle1!$B20-Tabelle1!$L$7)/Tabelle1!$L$8)&gt;3.5,3.5*(Tabelle1!$B20-Tabelle1!$L$7)/ABS(Tabelle1!$B20-Tabelle1!$L$7)+4,(Tabelle1!$B20-Tabelle1!$L$7)/Tabelle1!$L$8+4))</f>
        <v>#N/A</v>
      </c>
      <c r="F14" s="9">
        <v>1</v>
      </c>
      <c r="G14" s="9">
        <v>2</v>
      </c>
      <c r="H14" s="9">
        <v>3</v>
      </c>
      <c r="I14" s="9">
        <v>4</v>
      </c>
      <c r="J14" s="9">
        <v>5</v>
      </c>
      <c r="K14" s="9">
        <v>6</v>
      </c>
      <c r="L14" s="10">
        <v>7</v>
      </c>
      <c r="N14" t="s">
        <v>27</v>
      </c>
    </row>
    <row r="15" spans="3:14" x14ac:dyDescent="0.2">
      <c r="C15" s="4"/>
      <c r="D15" s="9">
        <v>9</v>
      </c>
      <c r="E15" s="9" t="e">
        <f>IF(Tabelle1!$B21="",NA(),IF(ABS((Tabelle1!$B21-Tabelle1!$L$7)/Tabelle1!$L$8)&gt;3.5,3.5*(Tabelle1!$B21-Tabelle1!$L$7)/ABS(Tabelle1!$B21-Tabelle1!$L$7)+4,(Tabelle1!$B21-Tabelle1!$L$7)/Tabelle1!$L$8+4))</f>
        <v>#N/A</v>
      </c>
      <c r="F15" s="9">
        <v>1</v>
      </c>
      <c r="G15" s="9">
        <v>2</v>
      </c>
      <c r="H15" s="9">
        <v>3</v>
      </c>
      <c r="I15" s="9">
        <v>4</v>
      </c>
      <c r="J15" s="9">
        <v>5</v>
      </c>
      <c r="K15" s="9">
        <v>6</v>
      </c>
      <c r="L15" s="10">
        <v>7</v>
      </c>
    </row>
    <row r="16" spans="3:14" x14ac:dyDescent="0.2">
      <c r="C16" s="4"/>
      <c r="D16" s="9">
        <v>10</v>
      </c>
      <c r="E16" s="9" t="e">
        <f>IF(Tabelle1!$B22="",NA(),IF(ABS((Tabelle1!$B22-Tabelle1!$L$7)/Tabelle1!$L$8)&gt;3.5,3.5*(Tabelle1!$B22-Tabelle1!$L$7)/ABS(Tabelle1!$B22-Tabelle1!$L$7)+4,(Tabelle1!$B22-Tabelle1!$L$7)/Tabelle1!$L$8+4))</f>
        <v>#N/A</v>
      </c>
      <c r="F16" s="9">
        <v>1</v>
      </c>
      <c r="G16" s="9">
        <v>2</v>
      </c>
      <c r="H16" s="9">
        <v>3</v>
      </c>
      <c r="I16" s="9">
        <v>4</v>
      </c>
      <c r="J16" s="9">
        <v>5</v>
      </c>
      <c r="K16" s="9">
        <v>6</v>
      </c>
      <c r="L16" s="10">
        <v>7</v>
      </c>
    </row>
    <row r="17" spans="3:12" x14ac:dyDescent="0.2">
      <c r="C17" s="4"/>
      <c r="D17" s="9">
        <v>11</v>
      </c>
      <c r="E17" s="9" t="e">
        <f>IF(Tabelle1!$B23="",NA(),IF(ABS((Tabelle1!$B23-Tabelle1!$L$7)/Tabelle1!$L$8)&gt;3.5,3.5*(Tabelle1!$B23-Tabelle1!$L$7)/ABS(Tabelle1!$B23-Tabelle1!$L$7)+4,(Tabelle1!$B23-Tabelle1!$L$7)/Tabelle1!$L$8+4))</f>
        <v>#N/A</v>
      </c>
      <c r="F17" s="9">
        <v>1</v>
      </c>
      <c r="G17" s="9">
        <v>2</v>
      </c>
      <c r="H17" s="9">
        <v>3</v>
      </c>
      <c r="I17" s="9">
        <v>4</v>
      </c>
      <c r="J17" s="9">
        <v>5</v>
      </c>
      <c r="K17" s="9">
        <v>6</v>
      </c>
      <c r="L17" s="10">
        <v>7</v>
      </c>
    </row>
    <row r="18" spans="3:12" x14ac:dyDescent="0.2">
      <c r="C18" s="4"/>
      <c r="D18" s="9">
        <v>12</v>
      </c>
      <c r="E18" s="9" t="e">
        <f>IF(Tabelle1!$B24="",NA(),IF(ABS((Tabelle1!$B24-Tabelle1!$L$7)/Tabelle1!$L$8)&gt;3.5,3.5*(Tabelle1!$B24-Tabelle1!$L$7)/ABS(Tabelle1!$B24-Tabelle1!$L$7)+4,(Tabelle1!$B24-Tabelle1!$L$7)/Tabelle1!$L$8+4))</f>
        <v>#N/A</v>
      </c>
      <c r="F18" s="9">
        <v>1</v>
      </c>
      <c r="G18" s="9">
        <v>2</v>
      </c>
      <c r="H18" s="9">
        <v>3</v>
      </c>
      <c r="I18" s="9">
        <v>4</v>
      </c>
      <c r="J18" s="9">
        <v>5</v>
      </c>
      <c r="K18" s="9">
        <v>6</v>
      </c>
      <c r="L18" s="10">
        <v>7</v>
      </c>
    </row>
    <row r="19" spans="3:12" x14ac:dyDescent="0.2">
      <c r="C19" s="4"/>
      <c r="D19" s="9">
        <v>13</v>
      </c>
      <c r="E19" s="9" t="e">
        <f>IF(Tabelle1!$B25="",NA(),IF(ABS((Tabelle1!$B25-Tabelle1!$L$7)/Tabelle1!$L$8)&gt;3.5,3.5*(Tabelle1!$B25-Tabelle1!$L$7)/ABS(Tabelle1!$B25-Tabelle1!$L$7)+4,(Tabelle1!$B25-Tabelle1!$L$7)/Tabelle1!$L$8+4))</f>
        <v>#N/A</v>
      </c>
      <c r="F19" s="9">
        <v>1</v>
      </c>
      <c r="G19" s="9">
        <v>2</v>
      </c>
      <c r="H19" s="9">
        <v>3</v>
      </c>
      <c r="I19" s="9">
        <v>4</v>
      </c>
      <c r="J19" s="9">
        <v>5</v>
      </c>
      <c r="K19" s="9">
        <v>6</v>
      </c>
      <c r="L19" s="10">
        <v>7</v>
      </c>
    </row>
    <row r="20" spans="3:12" x14ac:dyDescent="0.2">
      <c r="C20" s="4"/>
      <c r="D20" s="9">
        <v>14</v>
      </c>
      <c r="E20" s="9" t="e">
        <f>IF(Tabelle1!$B26="",NA(),IF(ABS((Tabelle1!$B26-Tabelle1!$L$7)/Tabelle1!$L$8)&gt;3.5,3.5*(Tabelle1!$B26-Tabelle1!$L$7)/ABS(Tabelle1!$B26-Tabelle1!$L$7)+4,(Tabelle1!$B26-Tabelle1!$L$7)/Tabelle1!$L$8+4))</f>
        <v>#N/A</v>
      </c>
      <c r="F20" s="9">
        <v>1</v>
      </c>
      <c r="G20" s="9">
        <v>2</v>
      </c>
      <c r="H20" s="9">
        <v>3</v>
      </c>
      <c r="I20" s="9">
        <v>4</v>
      </c>
      <c r="J20" s="9">
        <v>5</v>
      </c>
      <c r="K20" s="9">
        <v>6</v>
      </c>
      <c r="L20" s="10">
        <v>7</v>
      </c>
    </row>
    <row r="21" spans="3:12" x14ac:dyDescent="0.2">
      <c r="C21" s="4"/>
      <c r="D21" s="9">
        <v>15</v>
      </c>
      <c r="E21" s="9" t="e">
        <f>IF(Tabelle1!$B27="",NA(),IF(ABS((Tabelle1!$B27-Tabelle1!$L$7)/Tabelle1!$L$8)&gt;3.5,3.5*(Tabelle1!$B27-Tabelle1!$L$7)/ABS(Tabelle1!$B27-Tabelle1!$L$7)+4,(Tabelle1!$B27-Tabelle1!$L$7)/Tabelle1!$L$8+4))</f>
        <v>#N/A</v>
      </c>
      <c r="F21" s="9">
        <v>1</v>
      </c>
      <c r="G21" s="9">
        <v>2</v>
      </c>
      <c r="H21" s="9">
        <v>3</v>
      </c>
      <c r="I21" s="9">
        <v>4</v>
      </c>
      <c r="J21" s="9">
        <v>5</v>
      </c>
      <c r="K21" s="9">
        <v>6</v>
      </c>
      <c r="L21" s="10">
        <v>7</v>
      </c>
    </row>
    <row r="22" spans="3:12" x14ac:dyDescent="0.2">
      <c r="C22" s="4"/>
      <c r="D22" s="9">
        <v>16</v>
      </c>
      <c r="E22" s="9" t="e">
        <f>IF(Tabelle1!$B28="",NA(),IF(ABS((Tabelle1!$B28-Tabelle1!$L$7)/Tabelle1!$L$8)&gt;3.5,3.5*(Tabelle1!$B28-Tabelle1!$L$7)/ABS(Tabelle1!$B28-Tabelle1!$L$7)+4,(Tabelle1!$B28-Tabelle1!$L$7)/Tabelle1!$L$8+4))</f>
        <v>#N/A</v>
      </c>
      <c r="F22" s="9">
        <v>1</v>
      </c>
      <c r="G22" s="9">
        <v>2</v>
      </c>
      <c r="H22" s="9">
        <v>3</v>
      </c>
      <c r="I22" s="9">
        <v>4</v>
      </c>
      <c r="J22" s="9">
        <v>5</v>
      </c>
      <c r="K22" s="9">
        <v>6</v>
      </c>
      <c r="L22" s="10">
        <v>7</v>
      </c>
    </row>
    <row r="23" spans="3:12" x14ac:dyDescent="0.2">
      <c r="C23" s="4"/>
      <c r="D23" s="9">
        <v>17</v>
      </c>
      <c r="E23" s="9" t="e">
        <f>IF(Tabelle1!$B29="",NA(),IF(ABS((Tabelle1!$B29-Tabelle1!$L$7)/Tabelle1!$L$8)&gt;3.5,3.5*(Tabelle1!$B29-Tabelle1!$L$7)/ABS(Tabelle1!$B29-Tabelle1!$L$7)+4,(Tabelle1!$B29-Tabelle1!$L$7)/Tabelle1!$L$8+4))</f>
        <v>#N/A</v>
      </c>
      <c r="F23" s="9">
        <v>1</v>
      </c>
      <c r="G23" s="9">
        <v>2</v>
      </c>
      <c r="H23" s="9">
        <v>3</v>
      </c>
      <c r="I23" s="9">
        <v>4</v>
      </c>
      <c r="J23" s="9">
        <v>5</v>
      </c>
      <c r="K23" s="9">
        <v>6</v>
      </c>
      <c r="L23" s="10">
        <v>7</v>
      </c>
    </row>
    <row r="24" spans="3:12" x14ac:dyDescent="0.2">
      <c r="C24" s="4"/>
      <c r="D24" s="9">
        <v>18</v>
      </c>
      <c r="E24" s="9" t="e">
        <f>IF(Tabelle1!$B30="",NA(),IF(ABS((Tabelle1!$B30-Tabelle1!$L$7)/Tabelle1!$L$8)&gt;3.5,3.5*(Tabelle1!$B30-Tabelle1!$L$7)/ABS(Tabelle1!$B30-Tabelle1!$L$7)+4,(Tabelle1!$B30-Tabelle1!$L$7)/Tabelle1!$L$8+4))</f>
        <v>#N/A</v>
      </c>
      <c r="F24" s="9">
        <v>1</v>
      </c>
      <c r="G24" s="9">
        <v>2</v>
      </c>
      <c r="H24" s="9">
        <v>3</v>
      </c>
      <c r="I24" s="9">
        <v>4</v>
      </c>
      <c r="J24" s="9">
        <v>5</v>
      </c>
      <c r="K24" s="9">
        <v>6</v>
      </c>
      <c r="L24" s="10">
        <v>7</v>
      </c>
    </row>
    <row r="25" spans="3:12" x14ac:dyDescent="0.2">
      <c r="C25" s="4"/>
      <c r="D25" s="9">
        <v>19</v>
      </c>
      <c r="E25" s="9" t="e">
        <f>IF(Tabelle1!$B31="",NA(),IF(ABS((Tabelle1!$B31-Tabelle1!$L$7)/Tabelle1!$L$8)&gt;3.5,3.5*(Tabelle1!$B31-Tabelle1!$L$7)/ABS(Tabelle1!$B31-Tabelle1!$L$7)+4,(Tabelle1!$B31-Tabelle1!$L$7)/Tabelle1!$L$8+4))</f>
        <v>#N/A</v>
      </c>
      <c r="F25" s="9">
        <v>1</v>
      </c>
      <c r="G25" s="9">
        <v>2</v>
      </c>
      <c r="H25" s="9">
        <v>3</v>
      </c>
      <c r="I25" s="9">
        <v>4</v>
      </c>
      <c r="J25" s="9">
        <v>5</v>
      </c>
      <c r="K25" s="9">
        <v>6</v>
      </c>
      <c r="L25" s="10">
        <v>7</v>
      </c>
    </row>
    <row r="26" spans="3:12" x14ac:dyDescent="0.2">
      <c r="C26" s="4"/>
      <c r="D26" s="9">
        <v>20</v>
      </c>
      <c r="E26" s="9" t="e">
        <f>IF(Tabelle1!$B32="",NA(),IF(ABS((Tabelle1!$B32-Tabelle1!$L$7)/Tabelle1!$L$8)&gt;3.5,3.5*(Tabelle1!$B32-Tabelle1!$L$7)/ABS(Tabelle1!$B32-Tabelle1!$L$7)+4,(Tabelle1!$B32-Tabelle1!$L$7)/Tabelle1!$L$8+4))</f>
        <v>#N/A</v>
      </c>
      <c r="F26" s="9">
        <v>1</v>
      </c>
      <c r="G26" s="9">
        <v>2</v>
      </c>
      <c r="H26" s="9">
        <v>3</v>
      </c>
      <c r="I26" s="9">
        <v>4</v>
      </c>
      <c r="J26" s="9">
        <v>5</v>
      </c>
      <c r="K26" s="9">
        <v>6</v>
      </c>
      <c r="L26" s="10">
        <v>7</v>
      </c>
    </row>
    <row r="27" spans="3:12" x14ac:dyDescent="0.2">
      <c r="C27" s="4"/>
      <c r="D27" s="9">
        <v>21</v>
      </c>
      <c r="E27" s="9" t="e">
        <f>IF(Tabelle1!$B33="",NA(),IF(ABS((Tabelle1!$B33-Tabelle1!$L$7)/Tabelle1!$L$8)&gt;3.5,3.5*(Tabelle1!$B33-Tabelle1!$L$7)/ABS(Tabelle1!$B33-Tabelle1!$L$7)+4,(Tabelle1!$B33-Tabelle1!$L$7)/Tabelle1!$L$8+4))</f>
        <v>#N/A</v>
      </c>
      <c r="F27" s="9">
        <v>1</v>
      </c>
      <c r="G27" s="9">
        <v>2</v>
      </c>
      <c r="H27" s="9">
        <v>3</v>
      </c>
      <c r="I27" s="9">
        <v>4</v>
      </c>
      <c r="J27" s="9">
        <v>5</v>
      </c>
      <c r="K27" s="9">
        <v>6</v>
      </c>
      <c r="L27" s="10">
        <v>7</v>
      </c>
    </row>
    <row r="28" spans="3:12" x14ac:dyDescent="0.2">
      <c r="C28" s="4"/>
      <c r="D28" s="9">
        <v>22</v>
      </c>
      <c r="E28" s="9" t="e">
        <f>IF(Tabelle1!$B34="",NA(),IF(ABS((Tabelle1!$B34-Tabelle1!$L$7)/Tabelle1!$L$8)&gt;3.5,3.5*(Tabelle1!$B34-Tabelle1!$L$7)/ABS(Tabelle1!$B34-Tabelle1!$L$7)+4,(Tabelle1!$B34-Tabelle1!$L$7)/Tabelle1!$L$8+4))</f>
        <v>#N/A</v>
      </c>
      <c r="F28" s="9">
        <v>1</v>
      </c>
      <c r="G28" s="9">
        <v>2</v>
      </c>
      <c r="H28" s="9">
        <v>3</v>
      </c>
      <c r="I28" s="9">
        <v>4</v>
      </c>
      <c r="J28" s="9">
        <v>5</v>
      </c>
      <c r="K28" s="9">
        <v>6</v>
      </c>
      <c r="L28" s="10">
        <v>7</v>
      </c>
    </row>
    <row r="29" spans="3:12" x14ac:dyDescent="0.2">
      <c r="C29" s="4"/>
      <c r="D29" s="9">
        <v>23</v>
      </c>
      <c r="E29" s="9" t="e">
        <f>IF(Tabelle1!$B35="",NA(),IF(ABS((Tabelle1!$B35-Tabelle1!$L$7)/Tabelle1!$L$8)&gt;3.5,3.5*(Tabelle1!$B35-Tabelle1!$L$7)/ABS(Tabelle1!$B35-Tabelle1!$L$7)+4,(Tabelle1!$B35-Tabelle1!$L$7)/Tabelle1!$L$8+4))</f>
        <v>#N/A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10">
        <v>7</v>
      </c>
    </row>
    <row r="30" spans="3:12" x14ac:dyDescent="0.2">
      <c r="C30" s="4"/>
      <c r="D30" s="9">
        <v>24</v>
      </c>
      <c r="E30" s="9" t="e">
        <f>IF(Tabelle1!$B36="",NA(),IF(ABS((Tabelle1!$B36-Tabelle1!$L$7)/Tabelle1!$L$8)&gt;3.5,3.5*(Tabelle1!$B36-Tabelle1!$L$7)/ABS(Tabelle1!$B36-Tabelle1!$L$7)+4,(Tabelle1!$B36-Tabelle1!$L$7)/Tabelle1!$L$8+4))</f>
        <v>#N/A</v>
      </c>
      <c r="F30" s="9">
        <v>1</v>
      </c>
      <c r="G30" s="9">
        <v>2</v>
      </c>
      <c r="H30" s="9">
        <v>3</v>
      </c>
      <c r="I30" s="9">
        <v>4</v>
      </c>
      <c r="J30" s="9">
        <v>5</v>
      </c>
      <c r="K30" s="9">
        <v>6</v>
      </c>
      <c r="L30" s="10">
        <v>7</v>
      </c>
    </row>
    <row r="31" spans="3:12" ht="13.5" thickBot="1" x14ac:dyDescent="0.25">
      <c r="C31" s="11"/>
      <c r="D31" s="12">
        <v>25</v>
      </c>
      <c r="E31" s="12" t="e">
        <f>IF(Tabelle1!$B37="",NA(),IF(ABS((Tabelle1!$B37-Tabelle1!$L$7)/Tabelle1!$L$8)&gt;3.5,3.5*(Tabelle1!$B37-Tabelle1!$L$7)/ABS(Tabelle1!$B37-Tabelle1!$L$7)+4,(Tabelle1!$B37-Tabelle1!$L$7)/Tabelle1!$L$8+4))</f>
        <v>#N/A</v>
      </c>
      <c r="F31" s="12">
        <v>1</v>
      </c>
      <c r="G31" s="12">
        <v>2</v>
      </c>
      <c r="H31" s="12">
        <v>3</v>
      </c>
      <c r="I31" s="12">
        <v>4</v>
      </c>
      <c r="J31" s="12">
        <v>5</v>
      </c>
      <c r="K31" s="12">
        <v>6</v>
      </c>
      <c r="L31" s="13">
        <v>7</v>
      </c>
    </row>
    <row r="32" spans="3:12" ht="13.5" thickBot="1" x14ac:dyDescent="0.25"/>
    <row r="33" spans="3:14" x14ac:dyDescent="0.2">
      <c r="C33" s="1" t="s">
        <v>25</v>
      </c>
      <c r="D33" s="2" t="s">
        <v>15</v>
      </c>
      <c r="E33" s="2" t="s">
        <v>26</v>
      </c>
      <c r="F33" s="14" t="s">
        <v>16</v>
      </c>
      <c r="G33" s="14" t="s">
        <v>17</v>
      </c>
      <c r="H33" s="14" t="s">
        <v>18</v>
      </c>
      <c r="I33" s="14" t="s">
        <v>19</v>
      </c>
      <c r="J33" s="14" t="s">
        <v>20</v>
      </c>
      <c r="K33" s="14" t="s">
        <v>21</v>
      </c>
      <c r="L33" s="15" t="s">
        <v>22</v>
      </c>
    </row>
    <row r="34" spans="3:14" x14ac:dyDescent="0.2">
      <c r="C34" s="4"/>
      <c r="D34" s="5"/>
      <c r="E34" s="5"/>
      <c r="F34" s="5"/>
      <c r="G34" s="5"/>
      <c r="H34" s="5"/>
      <c r="I34" s="5"/>
      <c r="J34" s="5"/>
      <c r="K34" s="5"/>
      <c r="L34" s="8"/>
    </row>
    <row r="35" spans="3:14" x14ac:dyDescent="0.2">
      <c r="C35" s="4"/>
      <c r="D35" s="9">
        <v>1</v>
      </c>
      <c r="E35" s="9" t="e">
        <f>IF(Tabelle1!$T13="",NA(),IF(ABS((Tabelle1!$T13-Tabelle1!$AD$7)/Tabelle1!$AD$8)&gt;3.5,3.5*(Tabelle1!$T13-Tabelle1!$AD$7)/ABS(Tabelle1!$T13-Tabelle1!$AD$7)+4,(Tabelle1!$T13-Tabelle1!$AD$7)/Tabelle1!$AD$8+4))</f>
        <v>#N/A</v>
      </c>
      <c r="F35" s="9">
        <v>1</v>
      </c>
      <c r="G35" s="9">
        <v>2</v>
      </c>
      <c r="H35" s="9">
        <v>3</v>
      </c>
      <c r="I35" s="9">
        <v>4</v>
      </c>
      <c r="J35" s="9">
        <v>5</v>
      </c>
      <c r="K35" s="9">
        <v>6</v>
      </c>
      <c r="L35" s="10">
        <v>7</v>
      </c>
    </row>
    <row r="36" spans="3:14" x14ac:dyDescent="0.2">
      <c r="C36" s="4"/>
      <c r="D36" s="9">
        <v>2</v>
      </c>
      <c r="E36" s="9" t="e">
        <f>IF(Tabelle1!$T14="",NA(),IF(ABS((Tabelle1!$T14-Tabelle1!$AD$7)/Tabelle1!$AD$8)&gt;3.5,3.5*(Tabelle1!$T14-Tabelle1!$AD$7)/ABS(Tabelle1!$T14-Tabelle1!$AD$7)+4,(Tabelle1!$T14-Tabelle1!$AD$7)/Tabelle1!$AD$8+4))</f>
        <v>#N/A</v>
      </c>
      <c r="F36" s="9">
        <v>1</v>
      </c>
      <c r="G36" s="9">
        <v>2</v>
      </c>
      <c r="H36" s="9">
        <v>3</v>
      </c>
      <c r="I36" s="9">
        <v>4</v>
      </c>
      <c r="J36" s="9">
        <v>5</v>
      </c>
      <c r="K36" s="9">
        <v>6</v>
      </c>
      <c r="L36" s="10">
        <v>7</v>
      </c>
    </row>
    <row r="37" spans="3:14" x14ac:dyDescent="0.2">
      <c r="C37" s="4"/>
      <c r="D37" s="9">
        <v>3</v>
      </c>
      <c r="E37" s="9" t="e">
        <f>IF(Tabelle1!$T15="",NA(),IF(ABS((Tabelle1!$T15-Tabelle1!$AD$7)/Tabelle1!$AD$8)&gt;3.5,3.5*(Tabelle1!$T15-Tabelle1!$AD$7)/ABS(Tabelle1!$T15-Tabelle1!$AD$7)+4,(Tabelle1!$T15-Tabelle1!$AD$7)/Tabelle1!$AD$8+4))</f>
        <v>#N/A</v>
      </c>
      <c r="F37" s="9">
        <v>1</v>
      </c>
      <c r="G37" s="9">
        <v>2</v>
      </c>
      <c r="H37" s="9">
        <v>3</v>
      </c>
      <c r="I37" s="9">
        <v>4</v>
      </c>
      <c r="J37" s="9">
        <v>5</v>
      </c>
      <c r="K37" s="9">
        <v>6</v>
      </c>
      <c r="L37" s="10">
        <v>7</v>
      </c>
    </row>
    <row r="38" spans="3:14" x14ac:dyDescent="0.2">
      <c r="C38" s="4"/>
      <c r="D38" s="9">
        <v>4</v>
      </c>
      <c r="E38" s="9" t="e">
        <f>IF(Tabelle1!$T16="",NA(),IF(ABS((Tabelle1!$T16-Tabelle1!$AD$7)/Tabelle1!$AD$8)&gt;3.5,3.5*(Tabelle1!$T16-Tabelle1!$AD$7)/ABS(Tabelle1!$T16-Tabelle1!$AD$7)+4,(Tabelle1!$T16-Tabelle1!$AD$7)/Tabelle1!$AD$8+4))</f>
        <v>#N/A</v>
      </c>
      <c r="F38" s="9">
        <v>1</v>
      </c>
      <c r="G38" s="9">
        <v>2</v>
      </c>
      <c r="H38" s="9">
        <v>3</v>
      </c>
      <c r="I38" s="9">
        <v>4</v>
      </c>
      <c r="J38" s="9">
        <v>5</v>
      </c>
      <c r="K38" s="9">
        <v>6</v>
      </c>
      <c r="L38" s="10">
        <v>7</v>
      </c>
    </row>
    <row r="39" spans="3:14" x14ac:dyDescent="0.2">
      <c r="C39" s="4"/>
      <c r="D39" s="9">
        <v>5</v>
      </c>
      <c r="E39" s="9" t="e">
        <f>IF(Tabelle1!$T17="",NA(),IF(ABS((Tabelle1!$T17-Tabelle1!$AD$7)/Tabelle1!$AD$8)&gt;3.5,3.5*(Tabelle1!$T17-Tabelle1!$AD$7)/ABS(Tabelle1!$T17-Tabelle1!$AD$7)+4,(Tabelle1!$T17-Tabelle1!$AD$7)/Tabelle1!$AD$8+4))</f>
        <v>#N/A</v>
      </c>
      <c r="F39" s="9">
        <v>1</v>
      </c>
      <c r="G39" s="9">
        <v>2</v>
      </c>
      <c r="H39" s="9">
        <v>3</v>
      </c>
      <c r="I39" s="9">
        <v>4</v>
      </c>
      <c r="J39" s="9">
        <v>5</v>
      </c>
      <c r="K39" s="9">
        <v>6</v>
      </c>
      <c r="L39" s="10">
        <v>7</v>
      </c>
    </row>
    <row r="40" spans="3:14" x14ac:dyDescent="0.2">
      <c r="C40" s="4"/>
      <c r="D40" s="9">
        <v>6</v>
      </c>
      <c r="E40" s="9" t="e">
        <f>IF(Tabelle1!$T18="",NA(),IF(ABS((Tabelle1!$T18-Tabelle1!$AD$7)/Tabelle1!$AD$8)&gt;3.5,3.5*(Tabelle1!$T18-Tabelle1!$AD$7)/ABS(Tabelle1!$T18-Tabelle1!$AD$7)+4,(Tabelle1!$T18-Tabelle1!$AD$7)/Tabelle1!$AD$8+4))</f>
        <v>#N/A</v>
      </c>
      <c r="F40" s="9">
        <v>1</v>
      </c>
      <c r="G40" s="9">
        <v>2</v>
      </c>
      <c r="H40" s="9">
        <v>3</v>
      </c>
      <c r="I40" s="9">
        <v>4</v>
      </c>
      <c r="J40" s="9">
        <v>5</v>
      </c>
      <c r="K40" s="9">
        <v>6</v>
      </c>
      <c r="L40" s="10">
        <v>7</v>
      </c>
      <c r="N40" t="s">
        <v>28</v>
      </c>
    </row>
    <row r="41" spans="3:14" x14ac:dyDescent="0.2">
      <c r="C41" s="4"/>
      <c r="D41" s="9">
        <v>7</v>
      </c>
      <c r="E41" s="9" t="e">
        <f>IF(Tabelle1!$T19="",NA(),IF(ABS((Tabelle1!$T19-Tabelle1!$AD$7)/Tabelle1!$AD$8)&gt;3.5,3.5*(Tabelle1!$T19-Tabelle1!$AD$7)/ABS(Tabelle1!$T19-Tabelle1!$AD$7)+4,(Tabelle1!$T19-Tabelle1!$AD$7)/Tabelle1!$AD$8+4))</f>
        <v>#N/A</v>
      </c>
      <c r="F41" s="9">
        <v>1</v>
      </c>
      <c r="G41" s="9">
        <v>2</v>
      </c>
      <c r="H41" s="9">
        <v>3</v>
      </c>
      <c r="I41" s="9">
        <v>4</v>
      </c>
      <c r="J41" s="9">
        <v>5</v>
      </c>
      <c r="K41" s="9">
        <v>6</v>
      </c>
      <c r="L41" s="10">
        <v>7</v>
      </c>
    </row>
    <row r="42" spans="3:14" x14ac:dyDescent="0.2">
      <c r="C42" s="4"/>
      <c r="D42" s="9">
        <v>8</v>
      </c>
      <c r="E42" s="9" t="e">
        <f>IF(Tabelle1!$T20="",NA(),IF(ABS((Tabelle1!$T20-Tabelle1!$AD$7)/Tabelle1!$AD$8)&gt;3.5,3.5*(Tabelle1!$T20-Tabelle1!$AD$7)/ABS(Tabelle1!$T20-Tabelle1!$AD$7)+4,(Tabelle1!$T20-Tabelle1!$AD$7)/Tabelle1!$AD$8+4))</f>
        <v>#N/A</v>
      </c>
      <c r="F42" s="9">
        <v>1</v>
      </c>
      <c r="G42" s="9">
        <v>2</v>
      </c>
      <c r="H42" s="9">
        <v>3</v>
      </c>
      <c r="I42" s="9">
        <v>4</v>
      </c>
      <c r="J42" s="9">
        <v>5</v>
      </c>
      <c r="K42" s="9">
        <v>6</v>
      </c>
      <c r="L42" s="10">
        <v>7</v>
      </c>
    </row>
    <row r="43" spans="3:14" x14ac:dyDescent="0.2">
      <c r="C43" s="4"/>
      <c r="D43" s="9">
        <v>9</v>
      </c>
      <c r="E43" s="9" t="e">
        <f>IF(Tabelle1!$T21="",NA(),IF(ABS((Tabelle1!$T21-Tabelle1!$AD$7)/Tabelle1!$AD$8)&gt;3.5,3.5*(Tabelle1!$T21-Tabelle1!$AD$7)/ABS(Tabelle1!$T21-Tabelle1!$AD$7)+4,(Tabelle1!$T21-Tabelle1!$AD$7)/Tabelle1!$AD$8+4))</f>
        <v>#N/A</v>
      </c>
      <c r="F43" s="9">
        <v>1</v>
      </c>
      <c r="G43" s="9">
        <v>2</v>
      </c>
      <c r="H43" s="9">
        <v>3</v>
      </c>
      <c r="I43" s="9">
        <v>4</v>
      </c>
      <c r="J43" s="9">
        <v>5</v>
      </c>
      <c r="K43" s="9">
        <v>6</v>
      </c>
      <c r="L43" s="10">
        <v>7</v>
      </c>
    </row>
    <row r="44" spans="3:14" x14ac:dyDescent="0.2">
      <c r="C44" s="4"/>
      <c r="D44" s="9">
        <v>10</v>
      </c>
      <c r="E44" s="9" t="e">
        <f>IF(Tabelle1!$T22="",NA(),IF(ABS((Tabelle1!$T22-Tabelle1!$AD$7)/Tabelle1!$AD$8)&gt;3.5,3.5*(Tabelle1!$T22-Tabelle1!$AD$7)/ABS(Tabelle1!$T22-Tabelle1!$AD$7)+4,(Tabelle1!$T22-Tabelle1!$AD$7)/Tabelle1!$AD$8+4))</f>
        <v>#N/A</v>
      </c>
      <c r="F44" s="9">
        <v>1</v>
      </c>
      <c r="G44" s="9">
        <v>2</v>
      </c>
      <c r="H44" s="9">
        <v>3</v>
      </c>
      <c r="I44" s="9">
        <v>4</v>
      </c>
      <c r="J44" s="9">
        <v>5</v>
      </c>
      <c r="K44" s="9">
        <v>6</v>
      </c>
      <c r="L44" s="10">
        <v>7</v>
      </c>
    </row>
    <row r="45" spans="3:14" x14ac:dyDescent="0.2">
      <c r="C45" s="4"/>
      <c r="D45" s="9">
        <v>11</v>
      </c>
      <c r="E45" s="9" t="e">
        <f>IF(Tabelle1!$T23="",NA(),IF(ABS((Tabelle1!$T23-Tabelle1!$AD$7)/Tabelle1!$AD$8)&gt;3.5,3.5*(Tabelle1!$T23-Tabelle1!$AD$7)/ABS(Tabelle1!$T23-Tabelle1!$AD$7)+4,(Tabelle1!$T23-Tabelle1!$AD$7)/Tabelle1!$AD$8+4))</f>
        <v>#N/A</v>
      </c>
      <c r="F45" s="9">
        <v>1</v>
      </c>
      <c r="G45" s="9">
        <v>2</v>
      </c>
      <c r="H45" s="9">
        <v>3</v>
      </c>
      <c r="I45" s="9">
        <v>4</v>
      </c>
      <c r="J45" s="9">
        <v>5</v>
      </c>
      <c r="K45" s="9">
        <v>6</v>
      </c>
      <c r="L45" s="10">
        <v>7</v>
      </c>
    </row>
    <row r="46" spans="3:14" x14ac:dyDescent="0.2">
      <c r="C46" s="4"/>
      <c r="D46" s="9">
        <v>12</v>
      </c>
      <c r="E46" s="9" t="e">
        <f>IF(Tabelle1!$T24="",NA(),IF(ABS((Tabelle1!$T24-Tabelle1!$AD$7)/Tabelle1!$AD$8)&gt;3.5,3.5*(Tabelle1!$T24-Tabelle1!$AD$7)/ABS(Tabelle1!$T24-Tabelle1!$AD$7)+4,(Tabelle1!$T24-Tabelle1!$AD$7)/Tabelle1!$AD$8+4))</f>
        <v>#N/A</v>
      </c>
      <c r="F46" s="9">
        <v>1</v>
      </c>
      <c r="G46" s="9">
        <v>2</v>
      </c>
      <c r="H46" s="9">
        <v>3</v>
      </c>
      <c r="I46" s="9">
        <v>4</v>
      </c>
      <c r="J46" s="9">
        <v>5</v>
      </c>
      <c r="K46" s="9">
        <v>6</v>
      </c>
      <c r="L46" s="10">
        <v>7</v>
      </c>
    </row>
    <row r="47" spans="3:14" x14ac:dyDescent="0.2">
      <c r="C47" s="4"/>
      <c r="D47" s="9">
        <v>13</v>
      </c>
      <c r="E47" s="9" t="e">
        <f>IF(Tabelle1!$T25="",NA(),IF(ABS((Tabelle1!$T25-Tabelle1!$AD$7)/Tabelle1!$AD$8)&gt;3.5,3.5*(Tabelle1!$T25-Tabelle1!$AD$7)/ABS(Tabelle1!$T25-Tabelle1!$AD$7)+4,(Tabelle1!$T25-Tabelle1!$AD$7)/Tabelle1!$AD$8+4))</f>
        <v>#N/A</v>
      </c>
      <c r="F47" s="9">
        <v>1</v>
      </c>
      <c r="G47" s="9">
        <v>2</v>
      </c>
      <c r="H47" s="9">
        <v>3</v>
      </c>
      <c r="I47" s="9">
        <v>4</v>
      </c>
      <c r="J47" s="9">
        <v>5</v>
      </c>
      <c r="K47" s="9">
        <v>6</v>
      </c>
      <c r="L47" s="10">
        <v>7</v>
      </c>
    </row>
    <row r="48" spans="3:14" x14ac:dyDescent="0.2">
      <c r="C48" s="4"/>
      <c r="D48" s="9">
        <v>14</v>
      </c>
      <c r="E48" s="9" t="e">
        <f>IF(Tabelle1!$T26="",NA(),IF(ABS((Tabelle1!$T26-Tabelle1!$AD$7)/Tabelle1!$AD$8)&gt;3.5,3.5*(Tabelle1!$T26-Tabelle1!$AD$7)/ABS(Tabelle1!$T26-Tabelle1!$AD$7)+4,(Tabelle1!$T26-Tabelle1!$AD$7)/Tabelle1!$AD$8+4))</f>
        <v>#N/A</v>
      </c>
      <c r="F48" s="9">
        <v>1</v>
      </c>
      <c r="G48" s="9">
        <v>2</v>
      </c>
      <c r="H48" s="9">
        <v>3</v>
      </c>
      <c r="I48" s="9">
        <v>4</v>
      </c>
      <c r="J48" s="9">
        <v>5</v>
      </c>
      <c r="K48" s="9">
        <v>6</v>
      </c>
      <c r="L48" s="10">
        <v>7</v>
      </c>
    </row>
    <row r="49" spans="3:12" x14ac:dyDescent="0.2">
      <c r="C49" s="4"/>
      <c r="D49" s="9">
        <v>15</v>
      </c>
      <c r="E49" s="9" t="e">
        <f>IF(Tabelle1!$T27="",NA(),IF(ABS((Tabelle1!$T27-Tabelle1!$AD$7)/Tabelle1!$AD$8)&gt;3.5,3.5*(Tabelle1!$T27-Tabelle1!$AD$7)/ABS(Tabelle1!$T27-Tabelle1!$AD$7)+4,(Tabelle1!$T27-Tabelle1!$AD$7)/Tabelle1!$AD$8+4))</f>
        <v>#N/A</v>
      </c>
      <c r="F49" s="9">
        <v>1</v>
      </c>
      <c r="G49" s="9">
        <v>2</v>
      </c>
      <c r="H49" s="9">
        <v>3</v>
      </c>
      <c r="I49" s="9">
        <v>4</v>
      </c>
      <c r="J49" s="9">
        <v>5</v>
      </c>
      <c r="K49" s="9">
        <v>6</v>
      </c>
      <c r="L49" s="10">
        <v>7</v>
      </c>
    </row>
    <row r="50" spans="3:12" x14ac:dyDescent="0.2">
      <c r="C50" s="4"/>
      <c r="D50" s="9">
        <v>16</v>
      </c>
      <c r="E50" s="9" t="e">
        <f>IF(Tabelle1!$T28="",NA(),IF(ABS((Tabelle1!$T28-Tabelle1!$AD$7)/Tabelle1!$AD$8)&gt;3.5,3.5*(Tabelle1!$T28-Tabelle1!$AD$7)/ABS(Tabelle1!$T28-Tabelle1!$AD$7)+4,(Tabelle1!$T28-Tabelle1!$AD$7)/Tabelle1!$AD$8+4))</f>
        <v>#N/A</v>
      </c>
      <c r="F50" s="9">
        <v>1</v>
      </c>
      <c r="G50" s="9">
        <v>2</v>
      </c>
      <c r="H50" s="9">
        <v>3</v>
      </c>
      <c r="I50" s="9">
        <v>4</v>
      </c>
      <c r="J50" s="9">
        <v>5</v>
      </c>
      <c r="K50" s="9">
        <v>6</v>
      </c>
      <c r="L50" s="10">
        <v>7</v>
      </c>
    </row>
    <row r="51" spans="3:12" x14ac:dyDescent="0.2">
      <c r="C51" s="4"/>
      <c r="D51" s="9">
        <v>17</v>
      </c>
      <c r="E51" s="9" t="e">
        <f>IF(Tabelle1!$T29="",NA(),IF(ABS((Tabelle1!$T29-Tabelle1!$AD$7)/Tabelle1!$AD$8)&gt;3.5,3.5*(Tabelle1!$T29-Tabelle1!$AD$7)/ABS(Tabelle1!$T29-Tabelle1!$AD$7)+4,(Tabelle1!$T29-Tabelle1!$AD$7)/Tabelle1!$AD$8+4))</f>
        <v>#N/A</v>
      </c>
      <c r="F51" s="9">
        <v>1</v>
      </c>
      <c r="G51" s="9">
        <v>2</v>
      </c>
      <c r="H51" s="9">
        <v>3</v>
      </c>
      <c r="I51" s="9">
        <v>4</v>
      </c>
      <c r="J51" s="9">
        <v>5</v>
      </c>
      <c r="K51" s="9">
        <v>6</v>
      </c>
      <c r="L51" s="10">
        <v>7</v>
      </c>
    </row>
    <row r="52" spans="3:12" x14ac:dyDescent="0.2">
      <c r="C52" s="4"/>
      <c r="D52" s="9">
        <v>18</v>
      </c>
      <c r="E52" s="9" t="e">
        <f>IF(Tabelle1!$T30="",NA(),IF(ABS((Tabelle1!$T30-Tabelle1!$AD$7)/Tabelle1!$AD$8)&gt;3.5,3.5*(Tabelle1!$T30-Tabelle1!$AD$7)/ABS(Tabelle1!$T30-Tabelle1!$AD$7)+4,(Tabelle1!$T30-Tabelle1!$AD$7)/Tabelle1!$AD$8+4))</f>
        <v>#N/A</v>
      </c>
      <c r="F52" s="9">
        <v>1</v>
      </c>
      <c r="G52" s="9">
        <v>2</v>
      </c>
      <c r="H52" s="9">
        <v>3</v>
      </c>
      <c r="I52" s="9">
        <v>4</v>
      </c>
      <c r="J52" s="9">
        <v>5</v>
      </c>
      <c r="K52" s="9">
        <v>6</v>
      </c>
      <c r="L52" s="10">
        <v>7</v>
      </c>
    </row>
    <row r="53" spans="3:12" x14ac:dyDescent="0.2">
      <c r="C53" s="4"/>
      <c r="D53" s="9">
        <v>19</v>
      </c>
      <c r="E53" s="9" t="e">
        <f>IF(Tabelle1!$T31="",NA(),IF(ABS((Tabelle1!$T31-Tabelle1!$AD$7)/Tabelle1!$AD$8)&gt;3.5,3.5*(Tabelle1!$T31-Tabelle1!$AD$7)/ABS(Tabelle1!$T31-Tabelle1!$AD$7)+4,(Tabelle1!$T31-Tabelle1!$AD$7)/Tabelle1!$AD$8+4))</f>
        <v>#N/A</v>
      </c>
      <c r="F53" s="9">
        <v>1</v>
      </c>
      <c r="G53" s="9">
        <v>2</v>
      </c>
      <c r="H53" s="9">
        <v>3</v>
      </c>
      <c r="I53" s="9">
        <v>4</v>
      </c>
      <c r="J53" s="9">
        <v>5</v>
      </c>
      <c r="K53" s="9">
        <v>6</v>
      </c>
      <c r="L53" s="10">
        <v>7</v>
      </c>
    </row>
    <row r="54" spans="3:12" x14ac:dyDescent="0.2">
      <c r="C54" s="4"/>
      <c r="D54" s="9">
        <v>20</v>
      </c>
      <c r="E54" s="9" t="e">
        <f>IF(Tabelle1!$T32="",NA(),IF(ABS((Tabelle1!$T32-Tabelle1!$AD$7)/Tabelle1!$AD$8)&gt;3.5,3.5*(Tabelle1!$T32-Tabelle1!$AD$7)/ABS(Tabelle1!$T32-Tabelle1!$AD$7)+4,(Tabelle1!$T32-Tabelle1!$AD$7)/Tabelle1!$AD$8+4))</f>
        <v>#N/A</v>
      </c>
      <c r="F54" s="9">
        <v>1</v>
      </c>
      <c r="G54" s="9">
        <v>2</v>
      </c>
      <c r="H54" s="9">
        <v>3</v>
      </c>
      <c r="I54" s="9">
        <v>4</v>
      </c>
      <c r="J54" s="9">
        <v>5</v>
      </c>
      <c r="K54" s="9">
        <v>6</v>
      </c>
      <c r="L54" s="10">
        <v>7</v>
      </c>
    </row>
    <row r="55" spans="3:12" x14ac:dyDescent="0.2">
      <c r="C55" s="4"/>
      <c r="D55" s="9">
        <v>21</v>
      </c>
      <c r="E55" s="9" t="e">
        <f>IF(Tabelle1!$T33="",NA(),IF(ABS((Tabelle1!$T33-Tabelle1!$AD$7)/Tabelle1!$AD$8)&gt;3.5,3.5*(Tabelle1!$T33-Tabelle1!$AD$7)/ABS(Tabelle1!$T33-Tabelle1!$AD$7)+4,(Tabelle1!$T33-Tabelle1!$AD$7)/Tabelle1!$AD$8+4))</f>
        <v>#N/A</v>
      </c>
      <c r="F55" s="9">
        <v>1</v>
      </c>
      <c r="G55" s="9">
        <v>2</v>
      </c>
      <c r="H55" s="9">
        <v>3</v>
      </c>
      <c r="I55" s="9">
        <v>4</v>
      </c>
      <c r="J55" s="9">
        <v>5</v>
      </c>
      <c r="K55" s="9">
        <v>6</v>
      </c>
      <c r="L55" s="10">
        <v>7</v>
      </c>
    </row>
    <row r="56" spans="3:12" x14ac:dyDescent="0.2">
      <c r="C56" s="4"/>
      <c r="D56" s="9">
        <v>22</v>
      </c>
      <c r="E56" s="9" t="e">
        <f>IF(Tabelle1!$T34="",NA(),IF(ABS((Tabelle1!$T34-Tabelle1!$AD$7)/Tabelle1!$AD$8)&gt;3.5,3.5*(Tabelle1!$T34-Tabelle1!$AD$7)/ABS(Tabelle1!$T34-Tabelle1!$AD$7)+4,(Tabelle1!$T34-Tabelle1!$AD$7)/Tabelle1!$AD$8+4))</f>
        <v>#N/A</v>
      </c>
      <c r="F56" s="9">
        <v>1</v>
      </c>
      <c r="G56" s="9">
        <v>2</v>
      </c>
      <c r="H56" s="9">
        <v>3</v>
      </c>
      <c r="I56" s="9">
        <v>4</v>
      </c>
      <c r="J56" s="9">
        <v>5</v>
      </c>
      <c r="K56" s="9">
        <v>6</v>
      </c>
      <c r="L56" s="10">
        <v>7</v>
      </c>
    </row>
    <row r="57" spans="3:12" x14ac:dyDescent="0.2">
      <c r="C57" s="4"/>
      <c r="D57" s="9">
        <v>23</v>
      </c>
      <c r="E57" s="9" t="e">
        <f>IF(Tabelle1!$T35="",NA(),IF(ABS((Tabelle1!$T35-Tabelle1!$AD$7)/Tabelle1!$AD$8)&gt;3.5,3.5*(Tabelle1!$T35-Tabelle1!$AD$7)/ABS(Tabelle1!$T35-Tabelle1!$AD$7)+4,(Tabelle1!$T35-Tabelle1!$AD$7)/Tabelle1!$AD$8+4))</f>
        <v>#N/A</v>
      </c>
      <c r="F57" s="9">
        <v>1</v>
      </c>
      <c r="G57" s="9">
        <v>2</v>
      </c>
      <c r="H57" s="9">
        <v>3</v>
      </c>
      <c r="I57" s="9">
        <v>4</v>
      </c>
      <c r="J57" s="9">
        <v>5</v>
      </c>
      <c r="K57" s="9">
        <v>6</v>
      </c>
      <c r="L57" s="10">
        <v>7</v>
      </c>
    </row>
    <row r="58" spans="3:12" x14ac:dyDescent="0.2">
      <c r="C58" s="4"/>
      <c r="D58" s="9">
        <v>24</v>
      </c>
      <c r="E58" s="9" t="e">
        <f>IF(Tabelle1!$T36="",NA(),IF(ABS((Tabelle1!$T36-Tabelle1!$AD$7)/Tabelle1!$AD$8)&gt;3.5,3.5*(Tabelle1!$T36-Tabelle1!$AD$7)/ABS(Tabelle1!$T36-Tabelle1!$AD$7)+4,(Tabelle1!$T36-Tabelle1!$AD$7)/Tabelle1!$AD$8+4))</f>
        <v>#N/A</v>
      </c>
      <c r="F58" s="9">
        <v>1</v>
      </c>
      <c r="G58" s="9">
        <v>2</v>
      </c>
      <c r="H58" s="9">
        <v>3</v>
      </c>
      <c r="I58" s="9">
        <v>4</v>
      </c>
      <c r="J58" s="9">
        <v>5</v>
      </c>
      <c r="K58" s="9">
        <v>6</v>
      </c>
      <c r="L58" s="10">
        <v>7</v>
      </c>
    </row>
    <row r="59" spans="3:12" ht="13.5" thickBot="1" x14ac:dyDescent="0.25">
      <c r="C59" s="11"/>
      <c r="D59" s="12">
        <v>25</v>
      </c>
      <c r="E59" s="12" t="e">
        <f>IF(Tabelle1!$T37="",NA(),IF(ABS((Tabelle1!$T37-Tabelle1!$AD$7)/Tabelle1!$AD$8)&gt;3.5,3.5*(Tabelle1!$T37-Tabelle1!$AD$7)/ABS(Tabelle1!$T37-Tabelle1!$AD$7)+4,(Tabelle1!$T37-Tabelle1!$AD$7)/Tabelle1!$AD$8+4))</f>
        <v>#N/A</v>
      </c>
      <c r="F59" s="12">
        <v>1</v>
      </c>
      <c r="G59" s="12">
        <v>2</v>
      </c>
      <c r="H59" s="12">
        <v>3</v>
      </c>
      <c r="I59" s="12">
        <v>4</v>
      </c>
      <c r="J59" s="12">
        <v>5</v>
      </c>
      <c r="K59" s="12">
        <v>6</v>
      </c>
      <c r="L59" s="13">
        <v>7</v>
      </c>
    </row>
    <row r="60" spans="3:12" ht="13.5" thickBot="1" x14ac:dyDescent="0.25"/>
    <row r="61" spans="3:12" x14ac:dyDescent="0.2">
      <c r="D61" s="2" t="s">
        <v>15</v>
      </c>
      <c r="E61" s="2" t="s">
        <v>26</v>
      </c>
      <c r="F61" s="14" t="s">
        <v>16</v>
      </c>
      <c r="G61" s="14" t="s">
        <v>17</v>
      </c>
      <c r="H61" s="14" t="s">
        <v>18</v>
      </c>
      <c r="I61" s="14" t="s">
        <v>19</v>
      </c>
      <c r="J61" s="14" t="s">
        <v>20</v>
      </c>
      <c r="K61" s="14" t="s">
        <v>21</v>
      </c>
      <c r="L61" s="15" t="s">
        <v>22</v>
      </c>
    </row>
    <row r="62" spans="3:12" x14ac:dyDescent="0.2">
      <c r="D62" s="5"/>
      <c r="E62" s="5"/>
      <c r="F62" s="5"/>
      <c r="G62" s="5"/>
      <c r="H62" s="5"/>
      <c r="I62" s="5"/>
      <c r="J62" s="5"/>
      <c r="K62" s="5"/>
      <c r="L62" s="8"/>
    </row>
    <row r="63" spans="3:12" x14ac:dyDescent="0.2">
      <c r="D63" s="9">
        <v>1</v>
      </c>
      <c r="E63" s="9" t="e">
        <f>IF(Tabelle1!$AL13="",NA(),IF(ABS((Tabelle1!$AL13-Tabelle1!$AV$7)/Tabelle1!$AV$8)&gt;3.5,3.5*(Tabelle1!$AL13-Tabelle1!$AV$7)/ABS(Tabelle1!$AL13-Tabelle1!$AV$7)+4,(Tabelle1!$AL13-Tabelle1!$AV$7)/Tabelle1!$AV$8+4))</f>
        <v>#N/A</v>
      </c>
      <c r="F63" s="9">
        <v>1</v>
      </c>
      <c r="G63" s="9">
        <v>2</v>
      </c>
      <c r="H63" s="9">
        <v>3</v>
      </c>
      <c r="I63" s="9">
        <v>4</v>
      </c>
      <c r="J63" s="9">
        <v>5</v>
      </c>
      <c r="K63" s="9">
        <v>6</v>
      </c>
      <c r="L63" s="10">
        <v>7</v>
      </c>
    </row>
    <row r="64" spans="3:12" x14ac:dyDescent="0.2">
      <c r="D64" s="9">
        <v>2</v>
      </c>
      <c r="E64" s="9" t="e">
        <f>IF(Tabelle1!$AL14="",NA(),IF(ABS((Tabelle1!$AL14-Tabelle1!$AV$7)/Tabelle1!$AV$8)&gt;3.5,3.5*(Tabelle1!$AL14-Tabelle1!$AV$7)/ABS(Tabelle1!$AL14-Tabelle1!$AV$7)+4,(Tabelle1!$AL14-Tabelle1!$AV$7)/Tabelle1!$AV$8+4))</f>
        <v>#N/A</v>
      </c>
      <c r="F64" s="9">
        <v>1</v>
      </c>
      <c r="G64" s="9">
        <v>2</v>
      </c>
      <c r="H64" s="9">
        <v>3</v>
      </c>
      <c r="I64" s="9">
        <v>4</v>
      </c>
      <c r="J64" s="9">
        <v>5</v>
      </c>
      <c r="K64" s="9">
        <v>6</v>
      </c>
      <c r="L64" s="10">
        <v>7</v>
      </c>
    </row>
    <row r="65" spans="4:14" x14ac:dyDescent="0.2">
      <c r="D65" s="9">
        <v>3</v>
      </c>
      <c r="E65" s="9" t="e">
        <f>IF(Tabelle1!$AL15="",NA(),IF(ABS((Tabelle1!$AL15-Tabelle1!$AV$7)/Tabelle1!$AV$8)&gt;3.5,3.5*(Tabelle1!$AL15-Tabelle1!$AV$7)/ABS(Tabelle1!$AL15-Tabelle1!$AV$7)+4,(Tabelle1!$AL15-Tabelle1!$AV$7)/Tabelle1!$AV$8+4))</f>
        <v>#N/A</v>
      </c>
      <c r="F65" s="9">
        <v>1</v>
      </c>
      <c r="G65" s="9">
        <v>2</v>
      </c>
      <c r="H65" s="9">
        <v>3</v>
      </c>
      <c r="I65" s="9">
        <v>4</v>
      </c>
      <c r="J65" s="9">
        <v>5</v>
      </c>
      <c r="K65" s="9">
        <v>6</v>
      </c>
      <c r="L65" s="10">
        <v>7</v>
      </c>
    </row>
    <row r="66" spans="4:14" x14ac:dyDescent="0.2">
      <c r="D66" s="9">
        <v>4</v>
      </c>
      <c r="E66" s="9" t="e">
        <f>IF(Tabelle1!$AL16="",NA(),IF(ABS((Tabelle1!$AL16-Tabelle1!$AV$7)/Tabelle1!$AV$8)&gt;3.5,3.5*(Tabelle1!$AL16-Tabelle1!$AV$7)/ABS(Tabelle1!$AL16-Tabelle1!$AV$7)+4,(Tabelle1!$AL16-Tabelle1!$AV$7)/Tabelle1!$AV$8+4))</f>
        <v>#N/A</v>
      </c>
      <c r="F66" s="9">
        <v>1</v>
      </c>
      <c r="G66" s="9">
        <v>2</v>
      </c>
      <c r="H66" s="9">
        <v>3</v>
      </c>
      <c r="I66" s="9">
        <v>4</v>
      </c>
      <c r="J66" s="9">
        <v>5</v>
      </c>
      <c r="K66" s="9">
        <v>6</v>
      </c>
      <c r="L66" s="10">
        <v>7</v>
      </c>
    </row>
    <row r="67" spans="4:14" x14ac:dyDescent="0.2">
      <c r="D67" s="9">
        <v>5</v>
      </c>
      <c r="E67" s="9" t="e">
        <f>IF(Tabelle1!$AL17="",NA(),IF(ABS((Tabelle1!$AL17-Tabelle1!$AV$7)/Tabelle1!$AV$8)&gt;3.5,3.5*(Tabelle1!$AL17-Tabelle1!$AV$7)/ABS(Tabelle1!$AL17-Tabelle1!$AV$7)+4,(Tabelle1!$AL17-Tabelle1!$AV$7)/Tabelle1!$AV$8+4))</f>
        <v>#N/A</v>
      </c>
      <c r="F67" s="9">
        <v>1</v>
      </c>
      <c r="G67" s="9">
        <v>2</v>
      </c>
      <c r="H67" s="9">
        <v>3</v>
      </c>
      <c r="I67" s="9">
        <v>4</v>
      </c>
      <c r="J67" s="9">
        <v>5</v>
      </c>
      <c r="K67" s="9">
        <v>6</v>
      </c>
      <c r="L67" s="10">
        <v>7</v>
      </c>
    </row>
    <row r="68" spans="4:14" x14ac:dyDescent="0.2">
      <c r="D68" s="9">
        <v>6</v>
      </c>
      <c r="E68" s="9" t="e">
        <f>IF(Tabelle1!$AL18="",NA(),IF(ABS((Tabelle1!$AL18-Tabelle1!$AV$7)/Tabelle1!$AV$8)&gt;3.5,3.5*(Tabelle1!$AL18-Tabelle1!$AV$7)/ABS(Tabelle1!$AL18-Tabelle1!$AV$7)+4,(Tabelle1!$AL18-Tabelle1!$AV$7)/Tabelle1!$AV$8+4))</f>
        <v>#N/A</v>
      </c>
      <c r="F68" s="9">
        <v>1</v>
      </c>
      <c r="G68" s="9">
        <v>2</v>
      </c>
      <c r="H68" s="9">
        <v>3</v>
      </c>
      <c r="I68" s="9">
        <v>4</v>
      </c>
      <c r="J68" s="9">
        <v>5</v>
      </c>
      <c r="K68" s="9">
        <v>6</v>
      </c>
      <c r="L68" s="10">
        <v>7</v>
      </c>
    </row>
    <row r="69" spans="4:14" x14ac:dyDescent="0.2">
      <c r="D69" s="9">
        <v>7</v>
      </c>
      <c r="E69" s="9" t="e">
        <f>IF(Tabelle1!$AL19="",NA(),IF(ABS((Tabelle1!$AL19-Tabelle1!$AV$7)/Tabelle1!$AV$8)&gt;3.5,3.5*(Tabelle1!$AL19-Tabelle1!$AV$7)/ABS(Tabelle1!$AL19-Tabelle1!$AV$7)+4,(Tabelle1!$AL19-Tabelle1!$AV$7)/Tabelle1!$AV$8+4))</f>
        <v>#N/A</v>
      </c>
      <c r="F69" s="9">
        <v>1</v>
      </c>
      <c r="G69" s="9">
        <v>2</v>
      </c>
      <c r="H69" s="9">
        <v>3</v>
      </c>
      <c r="I69" s="9">
        <v>4</v>
      </c>
      <c r="J69" s="9">
        <v>5</v>
      </c>
      <c r="K69" s="9">
        <v>6</v>
      </c>
      <c r="L69" s="10">
        <v>7</v>
      </c>
    </row>
    <row r="70" spans="4:14" x14ac:dyDescent="0.2">
      <c r="D70" s="9">
        <v>8</v>
      </c>
      <c r="E70" s="9" t="e">
        <f>IF(Tabelle1!$AL20="",NA(),IF(ABS((Tabelle1!$AL20-Tabelle1!$AV$7)/Tabelle1!$AV$8)&gt;3.5,3.5*(Tabelle1!$AL20-Tabelle1!$AV$7)/ABS(Tabelle1!$AL20-Tabelle1!$AV$7)+4,(Tabelle1!$AL20-Tabelle1!$AV$7)/Tabelle1!$AV$8+4))</f>
        <v>#N/A</v>
      </c>
      <c r="F70" s="9">
        <v>1</v>
      </c>
      <c r="G70" s="9">
        <v>2</v>
      </c>
      <c r="H70" s="9">
        <v>3</v>
      </c>
      <c r="I70" s="9">
        <v>4</v>
      </c>
      <c r="J70" s="9">
        <v>5</v>
      </c>
      <c r="K70" s="9">
        <v>6</v>
      </c>
      <c r="L70" s="10">
        <v>7</v>
      </c>
    </row>
    <row r="71" spans="4:14" x14ac:dyDescent="0.2">
      <c r="D71" s="9">
        <v>9</v>
      </c>
      <c r="E71" s="9" t="e">
        <f>IF(Tabelle1!$AL21="",NA(),IF(ABS((Tabelle1!$AL21-Tabelle1!$AV$7)/Tabelle1!$AV$8)&gt;3.5,3.5*(Tabelle1!$AL21-Tabelle1!$AV$7)/ABS(Tabelle1!$AL21-Tabelle1!$AV$7)+4,(Tabelle1!$AL21-Tabelle1!$AV$7)/Tabelle1!$AV$8+4))</f>
        <v>#N/A</v>
      </c>
      <c r="F71" s="9">
        <v>1</v>
      </c>
      <c r="G71" s="9">
        <v>2</v>
      </c>
      <c r="H71" s="9">
        <v>3</v>
      </c>
      <c r="I71" s="9">
        <v>4</v>
      </c>
      <c r="J71" s="9">
        <v>5</v>
      </c>
      <c r="K71" s="9">
        <v>6</v>
      </c>
      <c r="L71" s="10">
        <v>7</v>
      </c>
    </row>
    <row r="72" spans="4:14" x14ac:dyDescent="0.2">
      <c r="D72" s="9">
        <v>10</v>
      </c>
      <c r="E72" s="9" t="e">
        <f>IF(Tabelle1!$AL22="",NA(),IF(ABS((Tabelle1!$AL22-Tabelle1!$AV$7)/Tabelle1!$AV$8)&gt;3.5,3.5*(Tabelle1!$AL22-Tabelle1!$AV$7)/ABS(Tabelle1!$AL22-Tabelle1!$AV$7)+4,(Tabelle1!$AL22-Tabelle1!$AV$7)/Tabelle1!$AV$8+4))</f>
        <v>#N/A</v>
      </c>
      <c r="F72" s="9">
        <v>1</v>
      </c>
      <c r="G72" s="9">
        <v>2</v>
      </c>
      <c r="H72" s="9">
        <v>3</v>
      </c>
      <c r="I72" s="9">
        <v>4</v>
      </c>
      <c r="J72" s="9">
        <v>5</v>
      </c>
      <c r="K72" s="9">
        <v>6</v>
      </c>
      <c r="L72" s="10">
        <v>7</v>
      </c>
    </row>
    <row r="73" spans="4:14" x14ac:dyDescent="0.2">
      <c r="D73" s="9">
        <v>11</v>
      </c>
      <c r="E73" s="9" t="e">
        <f>IF(Tabelle1!$AL23="",NA(),IF(ABS((Tabelle1!$AL23-Tabelle1!$AV$7)/Tabelle1!$AV$8)&gt;3.5,3.5*(Tabelle1!$AL23-Tabelle1!$AV$7)/ABS(Tabelle1!$AL23-Tabelle1!$AV$7)+4,(Tabelle1!$AL23-Tabelle1!$AV$7)/Tabelle1!$AV$8+4))</f>
        <v>#N/A</v>
      </c>
      <c r="F73" s="9">
        <v>1</v>
      </c>
      <c r="G73" s="9">
        <v>2</v>
      </c>
      <c r="H73" s="9">
        <v>3</v>
      </c>
      <c r="I73" s="9">
        <v>4</v>
      </c>
      <c r="J73" s="9">
        <v>5</v>
      </c>
      <c r="K73" s="9">
        <v>6</v>
      </c>
      <c r="L73" s="10">
        <v>7</v>
      </c>
      <c r="N73" t="s">
        <v>29</v>
      </c>
    </row>
    <row r="74" spans="4:14" x14ac:dyDescent="0.2">
      <c r="D74" s="9">
        <v>12</v>
      </c>
      <c r="E74" s="9" t="e">
        <f>IF(Tabelle1!$AL24="",NA(),IF(ABS((Tabelle1!$AL24-Tabelle1!$AV$7)/Tabelle1!$AV$8)&gt;3.5,3.5*(Tabelle1!$AL24-Tabelle1!$AV$7)/ABS(Tabelle1!$AL24-Tabelle1!$AV$7)+4,(Tabelle1!$AL24-Tabelle1!$AV$7)/Tabelle1!$AV$8+4))</f>
        <v>#N/A</v>
      </c>
      <c r="F74" s="9">
        <v>1</v>
      </c>
      <c r="G74" s="9">
        <v>2</v>
      </c>
      <c r="H74" s="9">
        <v>3</v>
      </c>
      <c r="I74" s="9">
        <v>4</v>
      </c>
      <c r="J74" s="9">
        <v>5</v>
      </c>
      <c r="K74" s="9">
        <v>6</v>
      </c>
      <c r="L74" s="10">
        <v>7</v>
      </c>
    </row>
    <row r="75" spans="4:14" x14ac:dyDescent="0.2">
      <c r="D75" s="9">
        <v>13</v>
      </c>
      <c r="E75" s="9" t="e">
        <f>IF(Tabelle1!$AL25="",NA(),IF(ABS((Tabelle1!$AL25-Tabelle1!$AV$7)/Tabelle1!$AV$8)&gt;3.5,3.5*(Tabelle1!$AL25-Tabelle1!$AV$7)/ABS(Tabelle1!$AL25-Tabelle1!$AV$7)+4,(Tabelle1!$AL25-Tabelle1!$AV$7)/Tabelle1!$AV$8+4))</f>
        <v>#N/A</v>
      </c>
      <c r="F75" s="9">
        <v>1</v>
      </c>
      <c r="G75" s="9">
        <v>2</v>
      </c>
      <c r="H75" s="9">
        <v>3</v>
      </c>
      <c r="I75" s="9">
        <v>4</v>
      </c>
      <c r="J75" s="9">
        <v>5</v>
      </c>
      <c r="K75" s="9">
        <v>6</v>
      </c>
      <c r="L75" s="10">
        <v>7</v>
      </c>
    </row>
    <row r="76" spans="4:14" x14ac:dyDescent="0.2">
      <c r="D76" s="9">
        <v>14</v>
      </c>
      <c r="E76" s="9" t="e">
        <f>IF(Tabelle1!$AL26="",NA(),IF(ABS((Tabelle1!$AL26-Tabelle1!$AV$7)/Tabelle1!$AV$8)&gt;3.5,3.5*(Tabelle1!$AL26-Tabelle1!$AV$7)/ABS(Tabelle1!$AL26-Tabelle1!$AV$7)+4,(Tabelle1!$AL26-Tabelle1!$AV$7)/Tabelle1!$AV$8+4))</f>
        <v>#N/A</v>
      </c>
      <c r="F76" s="9">
        <v>1</v>
      </c>
      <c r="G76" s="9">
        <v>2</v>
      </c>
      <c r="H76" s="9">
        <v>3</v>
      </c>
      <c r="I76" s="9">
        <v>4</v>
      </c>
      <c r="J76" s="9">
        <v>5</v>
      </c>
      <c r="K76" s="9">
        <v>6</v>
      </c>
      <c r="L76" s="10">
        <v>7</v>
      </c>
    </row>
    <row r="77" spans="4:14" x14ac:dyDescent="0.2">
      <c r="D77" s="9">
        <v>15</v>
      </c>
      <c r="E77" s="9" t="e">
        <f>IF(Tabelle1!$AL27="",NA(),IF(ABS((Tabelle1!$AL27-Tabelle1!$AV$7)/Tabelle1!$AV$8)&gt;3.5,3.5*(Tabelle1!$AL27-Tabelle1!$AV$7)/ABS(Tabelle1!$AL27-Tabelle1!$AV$7)+4,(Tabelle1!$AL27-Tabelle1!$AV$7)/Tabelle1!$AV$8+4))</f>
        <v>#N/A</v>
      </c>
      <c r="F77" s="9">
        <v>1</v>
      </c>
      <c r="G77" s="9">
        <v>2</v>
      </c>
      <c r="H77" s="9">
        <v>3</v>
      </c>
      <c r="I77" s="9">
        <v>4</v>
      </c>
      <c r="J77" s="9">
        <v>5</v>
      </c>
      <c r="K77" s="9">
        <v>6</v>
      </c>
      <c r="L77" s="10">
        <v>7</v>
      </c>
    </row>
    <row r="78" spans="4:14" x14ac:dyDescent="0.2">
      <c r="D78" s="9">
        <v>16</v>
      </c>
      <c r="E78" s="9" t="e">
        <f>IF(Tabelle1!$AL28="",NA(),IF(ABS((Tabelle1!$AL28-Tabelle1!$AV$7)/Tabelle1!$AV$8)&gt;3.5,3.5*(Tabelle1!$AL28-Tabelle1!$AV$7)/ABS(Tabelle1!$AL28-Tabelle1!$AV$7)+4,(Tabelle1!$AL28-Tabelle1!$AV$7)/Tabelle1!$AV$8+4))</f>
        <v>#N/A</v>
      </c>
      <c r="F78" s="9">
        <v>1</v>
      </c>
      <c r="G78" s="9">
        <v>2</v>
      </c>
      <c r="H78" s="9">
        <v>3</v>
      </c>
      <c r="I78" s="9">
        <v>4</v>
      </c>
      <c r="J78" s="9">
        <v>5</v>
      </c>
      <c r="K78" s="9">
        <v>6</v>
      </c>
      <c r="L78" s="10">
        <v>7</v>
      </c>
    </row>
    <row r="79" spans="4:14" x14ac:dyDescent="0.2">
      <c r="D79" s="9">
        <v>17</v>
      </c>
      <c r="E79" s="9" t="e">
        <f>IF(Tabelle1!$AL29="",NA(),IF(ABS((Tabelle1!$AL29-Tabelle1!$AV$7)/Tabelle1!$AV$8)&gt;3.5,3.5*(Tabelle1!$AL29-Tabelle1!$AV$7)/ABS(Tabelle1!$AL29-Tabelle1!$AV$7)+4,(Tabelle1!$AL29-Tabelle1!$AV$7)/Tabelle1!$AV$8+4))</f>
        <v>#N/A</v>
      </c>
      <c r="F79" s="9">
        <v>1</v>
      </c>
      <c r="G79" s="9">
        <v>2</v>
      </c>
      <c r="H79" s="9">
        <v>3</v>
      </c>
      <c r="I79" s="9">
        <v>4</v>
      </c>
      <c r="J79" s="9">
        <v>5</v>
      </c>
      <c r="K79" s="9">
        <v>6</v>
      </c>
      <c r="L79" s="10">
        <v>7</v>
      </c>
    </row>
    <row r="80" spans="4:14" x14ac:dyDescent="0.2">
      <c r="D80" s="9">
        <v>18</v>
      </c>
      <c r="E80" s="9" t="e">
        <f>IF(Tabelle1!$AL30="",NA(),IF(ABS((Tabelle1!$AL30-Tabelle1!$AV$7)/Tabelle1!$AV$8)&gt;3.5,3.5*(Tabelle1!$AL30-Tabelle1!$AV$7)/ABS(Tabelle1!$AL30-Tabelle1!$AV$7)+4,(Tabelle1!$AL30-Tabelle1!$AV$7)/Tabelle1!$AV$8+4))</f>
        <v>#N/A</v>
      </c>
      <c r="F80" s="9">
        <v>1</v>
      </c>
      <c r="G80" s="9">
        <v>2</v>
      </c>
      <c r="H80" s="9">
        <v>3</v>
      </c>
      <c r="I80" s="9">
        <v>4</v>
      </c>
      <c r="J80" s="9">
        <v>5</v>
      </c>
      <c r="K80" s="9">
        <v>6</v>
      </c>
      <c r="L80" s="10">
        <v>7</v>
      </c>
    </row>
    <row r="81" spans="4:12" x14ac:dyDescent="0.2">
      <c r="D81" s="9">
        <v>19</v>
      </c>
      <c r="E81" s="9" t="e">
        <f>IF(Tabelle1!$AL31="",NA(),IF(ABS((Tabelle1!$AL31-Tabelle1!$AV$7)/Tabelle1!$AV$8)&gt;3.5,3.5*(Tabelle1!$AL31-Tabelle1!$AV$7)/ABS(Tabelle1!$AL31-Tabelle1!$AV$7)+4,(Tabelle1!$AL31-Tabelle1!$AV$7)/Tabelle1!$AV$8+4))</f>
        <v>#N/A</v>
      </c>
      <c r="F81" s="9">
        <v>1</v>
      </c>
      <c r="G81" s="9">
        <v>2</v>
      </c>
      <c r="H81" s="9">
        <v>3</v>
      </c>
      <c r="I81" s="9">
        <v>4</v>
      </c>
      <c r="J81" s="9">
        <v>5</v>
      </c>
      <c r="K81" s="9">
        <v>6</v>
      </c>
      <c r="L81" s="10">
        <v>7</v>
      </c>
    </row>
    <row r="82" spans="4:12" x14ac:dyDescent="0.2">
      <c r="D82" s="9">
        <v>20</v>
      </c>
      <c r="E82" s="9" t="e">
        <f>IF(Tabelle1!$AL32="",NA(),IF(ABS((Tabelle1!$AL32-Tabelle1!$AV$7)/Tabelle1!$AV$8)&gt;3.5,3.5*(Tabelle1!$AL32-Tabelle1!$AV$7)/ABS(Tabelle1!$AL32-Tabelle1!$AV$7)+4,(Tabelle1!$AL32-Tabelle1!$AV$7)/Tabelle1!$AV$8+4))</f>
        <v>#N/A</v>
      </c>
      <c r="F82" s="9">
        <v>1</v>
      </c>
      <c r="G82" s="9">
        <v>2</v>
      </c>
      <c r="H82" s="9">
        <v>3</v>
      </c>
      <c r="I82" s="9">
        <v>4</v>
      </c>
      <c r="J82" s="9">
        <v>5</v>
      </c>
      <c r="K82" s="9">
        <v>6</v>
      </c>
      <c r="L82" s="10">
        <v>7</v>
      </c>
    </row>
    <row r="83" spans="4:12" x14ac:dyDescent="0.2">
      <c r="D83" s="9">
        <v>21</v>
      </c>
      <c r="E83" s="9" t="e">
        <f>IF(Tabelle1!$AL33="",NA(),IF(ABS((Tabelle1!$AL33-Tabelle1!$AV$7)/Tabelle1!$AV$8)&gt;3.5,3.5*(Tabelle1!$AL33-Tabelle1!$AV$7)/ABS(Tabelle1!$AL33-Tabelle1!$AV$7)+4,(Tabelle1!$AL33-Tabelle1!$AV$7)/Tabelle1!$AV$8+4))</f>
        <v>#N/A</v>
      </c>
      <c r="F83" s="9">
        <v>1</v>
      </c>
      <c r="G83" s="9">
        <v>2</v>
      </c>
      <c r="H83" s="9">
        <v>3</v>
      </c>
      <c r="I83" s="9">
        <v>4</v>
      </c>
      <c r="J83" s="9">
        <v>5</v>
      </c>
      <c r="K83" s="9">
        <v>6</v>
      </c>
      <c r="L83" s="10">
        <v>7</v>
      </c>
    </row>
    <row r="84" spans="4:12" x14ac:dyDescent="0.2">
      <c r="D84" s="9">
        <v>22</v>
      </c>
      <c r="E84" s="9" t="e">
        <f>IF(Tabelle1!$AL34="",NA(),IF(ABS((Tabelle1!$AL34-Tabelle1!$AV$7)/Tabelle1!$AV$8)&gt;3.5,3.5*(Tabelle1!$AL34-Tabelle1!$AV$7)/ABS(Tabelle1!$AL34-Tabelle1!$AV$7)+4,(Tabelle1!$AL34-Tabelle1!$AV$7)/Tabelle1!$AV$8+4))</f>
        <v>#N/A</v>
      </c>
      <c r="F84" s="9">
        <v>1</v>
      </c>
      <c r="G84" s="9">
        <v>2</v>
      </c>
      <c r="H84" s="9">
        <v>3</v>
      </c>
      <c r="I84" s="9">
        <v>4</v>
      </c>
      <c r="J84" s="9">
        <v>5</v>
      </c>
      <c r="K84" s="9">
        <v>6</v>
      </c>
      <c r="L84" s="10">
        <v>7</v>
      </c>
    </row>
    <row r="85" spans="4:12" x14ac:dyDescent="0.2">
      <c r="D85" s="9">
        <v>23</v>
      </c>
      <c r="E85" s="9" t="e">
        <f>IF(Tabelle1!$AL35="",NA(),IF(ABS((Tabelle1!$AL35-Tabelle1!$AV$7)/Tabelle1!$AV$8)&gt;3.5,3.5*(Tabelle1!$AL35-Tabelle1!$AV$7)/ABS(Tabelle1!$AL35-Tabelle1!$AV$7)+4,(Tabelle1!$AL35-Tabelle1!$AV$7)/Tabelle1!$AV$8+4))</f>
        <v>#N/A</v>
      </c>
      <c r="F85" s="9">
        <v>1</v>
      </c>
      <c r="G85" s="9">
        <v>2</v>
      </c>
      <c r="H85" s="9">
        <v>3</v>
      </c>
      <c r="I85" s="9">
        <v>4</v>
      </c>
      <c r="J85" s="9">
        <v>5</v>
      </c>
      <c r="K85" s="9">
        <v>6</v>
      </c>
      <c r="L85" s="10">
        <v>7</v>
      </c>
    </row>
    <row r="86" spans="4:12" x14ac:dyDescent="0.2">
      <c r="D86" s="9">
        <v>24</v>
      </c>
      <c r="E86" s="9" t="e">
        <f>IF(Tabelle1!$AL36="",NA(),IF(ABS((Tabelle1!$AL36-Tabelle1!$AV$7)/Tabelle1!$AV$8)&gt;3.5,3.5*(Tabelle1!$AL36-Tabelle1!$AV$7)/ABS(Tabelle1!$AL36-Tabelle1!$AV$7)+4,(Tabelle1!$AL36-Tabelle1!$AV$7)/Tabelle1!$AV$8+4))</f>
        <v>#N/A</v>
      </c>
      <c r="F86" s="9">
        <v>1</v>
      </c>
      <c r="G86" s="9">
        <v>2</v>
      </c>
      <c r="H86" s="9">
        <v>3</v>
      </c>
      <c r="I86" s="9">
        <v>4</v>
      </c>
      <c r="J86" s="9">
        <v>5</v>
      </c>
      <c r="K86" s="9">
        <v>6</v>
      </c>
      <c r="L86" s="10">
        <v>7</v>
      </c>
    </row>
    <row r="87" spans="4:12" ht="13.5" thickBot="1" x14ac:dyDescent="0.25">
      <c r="D87" s="12">
        <v>25</v>
      </c>
      <c r="E87" s="9" t="e">
        <f>IF(Tabelle1!$AL37="",NA(),IF(ABS((Tabelle1!$AL37-Tabelle1!$AV$7)/Tabelle1!$AV$8)&gt;3.5,3.5*(Tabelle1!$AL37-Tabelle1!$AV$7)/ABS(Tabelle1!$AL37-Tabelle1!$AV$7)+4,(Tabelle1!$AL37-Tabelle1!$AV$7)/Tabelle1!$AV$8+4))</f>
        <v>#N/A</v>
      </c>
      <c r="F87" s="12">
        <v>1</v>
      </c>
      <c r="G87" s="12">
        <v>2</v>
      </c>
      <c r="H87" s="12">
        <v>3</v>
      </c>
      <c r="I87" s="12">
        <v>4</v>
      </c>
      <c r="J87" s="12">
        <v>5</v>
      </c>
      <c r="K87" s="12">
        <v>6</v>
      </c>
      <c r="L87" s="13">
        <v>7</v>
      </c>
    </row>
    <row r="88" spans="4:12" x14ac:dyDescent="0.2">
      <c r="D88" s="2"/>
      <c r="E88" s="2"/>
      <c r="F88" s="2"/>
      <c r="G88" s="2"/>
      <c r="H88" s="2"/>
      <c r="I88" s="2"/>
      <c r="J88" s="2"/>
      <c r="K88" s="2"/>
      <c r="L88" s="3"/>
    </row>
    <row r="89" spans="4:12" x14ac:dyDescent="0.2">
      <c r="D89" s="5" t="s">
        <v>15</v>
      </c>
      <c r="E89" s="5" t="s">
        <v>23</v>
      </c>
      <c r="F89" s="6" t="s">
        <v>16</v>
      </c>
      <c r="G89" s="6" t="s">
        <v>17</v>
      </c>
      <c r="H89" s="6" t="s">
        <v>18</v>
      </c>
      <c r="I89" s="6" t="s">
        <v>19</v>
      </c>
      <c r="J89" s="6" t="s">
        <v>20</v>
      </c>
      <c r="K89" s="6" t="s">
        <v>21</v>
      </c>
      <c r="L89" s="7" t="s">
        <v>22</v>
      </c>
    </row>
    <row r="90" spans="4:12" x14ac:dyDescent="0.2">
      <c r="D90" s="5"/>
      <c r="E90" s="5"/>
      <c r="F90" s="5"/>
      <c r="G90" s="5"/>
      <c r="H90" s="5"/>
      <c r="I90" s="5"/>
      <c r="J90" s="5"/>
      <c r="K90" s="5"/>
      <c r="L90" s="8"/>
    </row>
    <row r="91" spans="4:12" x14ac:dyDescent="0.2">
      <c r="D91" s="9">
        <v>1</v>
      </c>
      <c r="E91" s="9" t="e">
        <f>IF(Tabelle1!$B49="",NA(),IF(ABS((Tabelle1!$B49-Tabelle1!$L$43)/Tabelle1!$L$44)&gt;3.5,3.5*(Tabelle1!$B49-Tabelle1!$L$43)/ABS(Tabelle1!$B49-Tabelle1!$L$43)+4,(Tabelle1!$B49-Tabelle1!$L$43)/Tabelle1!$L$44+4))</f>
        <v>#N/A</v>
      </c>
      <c r="F91" s="9">
        <v>1</v>
      </c>
      <c r="G91" s="9">
        <v>2</v>
      </c>
      <c r="H91" s="9">
        <v>3</v>
      </c>
      <c r="I91" s="9">
        <v>4</v>
      </c>
      <c r="J91" s="9">
        <v>5</v>
      </c>
      <c r="K91" s="9">
        <v>6</v>
      </c>
      <c r="L91" s="10">
        <v>7</v>
      </c>
    </row>
    <row r="92" spans="4:12" x14ac:dyDescent="0.2">
      <c r="D92" s="9">
        <v>2</v>
      </c>
      <c r="E92" s="9" t="e">
        <f>IF(Tabelle1!$B50="",NA(),IF(ABS((Tabelle1!$B50-Tabelle1!$L$43)/Tabelle1!$L$44)&gt;3.5,3.5*(Tabelle1!$B50-Tabelle1!$L$43)/ABS(Tabelle1!$B50-Tabelle1!$L$43)+4,(Tabelle1!$B50-Tabelle1!$L$43)/Tabelle1!$L$44+4))</f>
        <v>#N/A</v>
      </c>
      <c r="F92" s="9">
        <v>1</v>
      </c>
      <c r="G92" s="9">
        <v>2</v>
      </c>
      <c r="H92" s="9">
        <v>3</v>
      </c>
      <c r="I92" s="9">
        <v>4</v>
      </c>
      <c r="J92" s="9">
        <v>5</v>
      </c>
      <c r="K92" s="9">
        <v>6</v>
      </c>
      <c r="L92" s="10">
        <v>7</v>
      </c>
    </row>
    <row r="93" spans="4:12" x14ac:dyDescent="0.2">
      <c r="D93" s="9">
        <v>3</v>
      </c>
      <c r="E93" s="9" t="e">
        <f>IF(Tabelle1!$B51="",NA(),IF(ABS((Tabelle1!$B51-Tabelle1!$L$43)/Tabelle1!$L$44)&gt;3.5,3.5*(Tabelle1!$B51-Tabelle1!$L$43)/ABS(Tabelle1!$B51-Tabelle1!$L$43)+4,(Tabelle1!$B51-Tabelle1!$L$43)/Tabelle1!$L$44+4))</f>
        <v>#N/A</v>
      </c>
      <c r="F93" s="9">
        <v>1</v>
      </c>
      <c r="G93" s="9">
        <v>2</v>
      </c>
      <c r="H93" s="9">
        <v>3</v>
      </c>
      <c r="I93" s="9">
        <v>4</v>
      </c>
      <c r="J93" s="9">
        <v>5</v>
      </c>
      <c r="K93" s="9">
        <v>6</v>
      </c>
      <c r="L93" s="10">
        <v>7</v>
      </c>
    </row>
    <row r="94" spans="4:12" x14ac:dyDescent="0.2">
      <c r="D94" s="9">
        <v>4</v>
      </c>
      <c r="E94" s="9" t="e">
        <f>IF(Tabelle1!$B52="",NA(),IF(ABS((Tabelle1!$B52-Tabelle1!$L$43)/Tabelle1!$L$44)&gt;3.5,3.5*(Tabelle1!$B52-Tabelle1!$L$43)/ABS(Tabelle1!$B52-Tabelle1!$L$43)+4,(Tabelle1!$B52-Tabelle1!$L$43)/Tabelle1!$L$44+4))</f>
        <v>#N/A</v>
      </c>
      <c r="F94" s="9">
        <v>1</v>
      </c>
      <c r="G94" s="9">
        <v>2</v>
      </c>
      <c r="H94" s="9">
        <v>3</v>
      </c>
      <c r="I94" s="9">
        <v>4</v>
      </c>
      <c r="J94" s="9">
        <v>5</v>
      </c>
      <c r="K94" s="9">
        <v>6</v>
      </c>
      <c r="L94" s="10">
        <v>7</v>
      </c>
    </row>
    <row r="95" spans="4:12" x14ac:dyDescent="0.2">
      <c r="D95" s="9">
        <v>5</v>
      </c>
      <c r="E95" s="9" t="e">
        <f>IF(Tabelle1!$B53="",NA(),IF(ABS((Tabelle1!$B53-Tabelle1!$L$43)/Tabelle1!$L$44)&gt;3.5,3.5*(Tabelle1!$B53-Tabelle1!$L$43)/ABS(Tabelle1!$B53-Tabelle1!$L$43)+4,(Tabelle1!$B53-Tabelle1!$L$43)/Tabelle1!$L$44+4))</f>
        <v>#N/A</v>
      </c>
      <c r="F95" s="9">
        <v>1</v>
      </c>
      <c r="G95" s="9">
        <v>2</v>
      </c>
      <c r="H95" s="9">
        <v>3</v>
      </c>
      <c r="I95" s="9">
        <v>4</v>
      </c>
      <c r="J95" s="9">
        <v>5</v>
      </c>
      <c r="K95" s="9">
        <v>6</v>
      </c>
      <c r="L95" s="10">
        <v>7</v>
      </c>
    </row>
    <row r="96" spans="4:12" x14ac:dyDescent="0.2">
      <c r="D96" s="9">
        <v>6</v>
      </c>
      <c r="E96" s="9" t="e">
        <f>IF(Tabelle1!$B54="",NA(),IF(ABS((Tabelle1!$B54-Tabelle1!$L$43)/Tabelle1!$L$44)&gt;3.5,3.5*(Tabelle1!$B54-Tabelle1!$L$43)/ABS(Tabelle1!$B54-Tabelle1!$L$43)+4,(Tabelle1!$B54-Tabelle1!$L$43)/Tabelle1!$L$44+4))</f>
        <v>#N/A</v>
      </c>
      <c r="F96" s="9">
        <v>1</v>
      </c>
      <c r="G96" s="9">
        <v>2</v>
      </c>
      <c r="H96" s="9">
        <v>3</v>
      </c>
      <c r="I96" s="9">
        <v>4</v>
      </c>
      <c r="J96" s="9">
        <v>5</v>
      </c>
      <c r="K96" s="9">
        <v>6</v>
      </c>
      <c r="L96" s="10">
        <v>7</v>
      </c>
    </row>
    <row r="97" spans="4:14" x14ac:dyDescent="0.2">
      <c r="D97" s="9">
        <v>7</v>
      </c>
      <c r="E97" s="9" t="e">
        <f>IF(Tabelle1!$B55="",NA(),IF(ABS((Tabelle1!$B55-Tabelle1!$L$43)/Tabelle1!$L$44)&gt;3.5,3.5*(Tabelle1!$B55-Tabelle1!$L$43)/ABS(Tabelle1!$B55-Tabelle1!$L$43)+4,(Tabelle1!$B55-Tabelle1!$L$43)/Tabelle1!$L$44+4))</f>
        <v>#N/A</v>
      </c>
      <c r="F97" s="9">
        <v>1</v>
      </c>
      <c r="G97" s="9">
        <v>2</v>
      </c>
      <c r="H97" s="9">
        <v>3</v>
      </c>
      <c r="I97" s="9">
        <v>4</v>
      </c>
      <c r="J97" s="9">
        <v>5</v>
      </c>
      <c r="K97" s="9">
        <v>6</v>
      </c>
      <c r="L97" s="10">
        <v>7</v>
      </c>
    </row>
    <row r="98" spans="4:14" x14ac:dyDescent="0.2">
      <c r="D98" s="9">
        <v>8</v>
      </c>
      <c r="E98" s="9" t="e">
        <f>IF(Tabelle1!$B56="",NA(),IF(ABS((Tabelle1!$B56-Tabelle1!$L$43)/Tabelle1!$L$44)&gt;3.5,3.5*(Tabelle1!$B56-Tabelle1!$L$43)/ABS(Tabelle1!$B56-Tabelle1!$L$43)+4,(Tabelle1!$B56-Tabelle1!$L$43)/Tabelle1!$L$44+4))</f>
        <v>#N/A</v>
      </c>
      <c r="F98" s="9">
        <v>1</v>
      </c>
      <c r="G98" s="9">
        <v>2</v>
      </c>
      <c r="H98" s="9">
        <v>3</v>
      </c>
      <c r="I98" s="9">
        <v>4</v>
      </c>
      <c r="J98" s="9">
        <v>5</v>
      </c>
      <c r="K98" s="9">
        <v>6</v>
      </c>
      <c r="L98" s="10">
        <v>7</v>
      </c>
    </row>
    <row r="99" spans="4:14" x14ac:dyDescent="0.2">
      <c r="D99" s="9">
        <v>9</v>
      </c>
      <c r="E99" s="9" t="e">
        <f>IF(Tabelle1!$B57="",NA(),IF(ABS((Tabelle1!$B57-Tabelle1!$L$43)/Tabelle1!$L$44)&gt;3.5,3.5*(Tabelle1!$B57-Tabelle1!$L$43)/ABS(Tabelle1!$B57-Tabelle1!$L$43)+4,(Tabelle1!$B57-Tabelle1!$L$43)/Tabelle1!$L$44+4))</f>
        <v>#N/A</v>
      </c>
      <c r="F99" s="9">
        <v>1</v>
      </c>
      <c r="G99" s="9">
        <v>2</v>
      </c>
      <c r="H99" s="9">
        <v>3</v>
      </c>
      <c r="I99" s="9">
        <v>4</v>
      </c>
      <c r="J99" s="9">
        <v>5</v>
      </c>
      <c r="K99" s="9">
        <v>6</v>
      </c>
      <c r="L99" s="10">
        <v>7</v>
      </c>
    </row>
    <row r="100" spans="4:14" x14ac:dyDescent="0.2">
      <c r="D100" s="9">
        <v>10</v>
      </c>
      <c r="E100" s="9" t="e">
        <f>IF(Tabelle1!$B58="",NA(),IF(ABS((Tabelle1!$B58-Tabelle1!$L$43)/Tabelle1!$L$44)&gt;3.5,3.5*(Tabelle1!$B58-Tabelle1!$L$43)/ABS(Tabelle1!$B58-Tabelle1!$L$43)+4,(Tabelle1!$B58-Tabelle1!$L$43)/Tabelle1!$L$44+4))</f>
        <v>#N/A</v>
      </c>
      <c r="F100" s="9">
        <v>1</v>
      </c>
      <c r="G100" s="9">
        <v>2</v>
      </c>
      <c r="H100" s="9">
        <v>3</v>
      </c>
      <c r="I100" s="9">
        <v>4</v>
      </c>
      <c r="J100" s="9">
        <v>5</v>
      </c>
      <c r="K100" s="9">
        <v>6</v>
      </c>
      <c r="L100" s="10">
        <v>7</v>
      </c>
    </row>
    <row r="101" spans="4:14" x14ac:dyDescent="0.2">
      <c r="D101" s="9">
        <v>11</v>
      </c>
      <c r="E101" s="9" t="e">
        <f>IF(Tabelle1!$B59="",NA(),IF(ABS((Tabelle1!$B59-Tabelle1!$L$43)/Tabelle1!$L$44)&gt;3.5,3.5*(Tabelle1!$B59-Tabelle1!$L$43)/ABS(Tabelle1!$B59-Tabelle1!$L$43)+4,(Tabelle1!$B59-Tabelle1!$L$43)/Tabelle1!$L$44+4))</f>
        <v>#N/A</v>
      </c>
      <c r="F101" s="9">
        <v>1</v>
      </c>
      <c r="G101" s="9">
        <v>2</v>
      </c>
      <c r="H101" s="9">
        <v>3</v>
      </c>
      <c r="I101" s="9">
        <v>4</v>
      </c>
      <c r="J101" s="9">
        <v>5</v>
      </c>
      <c r="K101" s="9">
        <v>6</v>
      </c>
      <c r="L101" s="10">
        <v>7</v>
      </c>
      <c r="N101" t="s">
        <v>30</v>
      </c>
    </row>
    <row r="102" spans="4:14" x14ac:dyDescent="0.2">
      <c r="D102" s="9">
        <v>12</v>
      </c>
      <c r="E102" s="9" t="e">
        <f>IF(Tabelle1!$B60="",NA(),IF(ABS((Tabelle1!$B60-Tabelle1!$L$43)/Tabelle1!$L$44)&gt;3.5,3.5*(Tabelle1!$B60-Tabelle1!$L$43)/ABS(Tabelle1!$B60-Tabelle1!$L$43)+4,(Tabelle1!$B60-Tabelle1!$L$43)/Tabelle1!$L$44+4))</f>
        <v>#N/A</v>
      </c>
      <c r="F102" s="9">
        <v>1</v>
      </c>
      <c r="G102" s="9">
        <v>2</v>
      </c>
      <c r="H102" s="9">
        <v>3</v>
      </c>
      <c r="I102" s="9">
        <v>4</v>
      </c>
      <c r="J102" s="9">
        <v>5</v>
      </c>
      <c r="K102" s="9">
        <v>6</v>
      </c>
      <c r="L102" s="10">
        <v>7</v>
      </c>
    </row>
    <row r="103" spans="4:14" x14ac:dyDescent="0.2">
      <c r="D103" s="9">
        <v>13</v>
      </c>
      <c r="E103" s="9" t="e">
        <f>IF(Tabelle1!$B61="",NA(),IF(ABS((Tabelle1!$B61-Tabelle1!$L$43)/Tabelle1!$L$44)&gt;3.5,3.5*(Tabelle1!$B61-Tabelle1!$L$43)/ABS(Tabelle1!$B61-Tabelle1!$L$43)+4,(Tabelle1!$B61-Tabelle1!$L$43)/Tabelle1!$L$44+4))</f>
        <v>#N/A</v>
      </c>
      <c r="F103" s="9">
        <v>1</v>
      </c>
      <c r="G103" s="9">
        <v>2</v>
      </c>
      <c r="H103" s="9">
        <v>3</v>
      </c>
      <c r="I103" s="9">
        <v>4</v>
      </c>
      <c r="J103" s="9">
        <v>5</v>
      </c>
      <c r="K103" s="9">
        <v>6</v>
      </c>
      <c r="L103" s="10">
        <v>7</v>
      </c>
    </row>
    <row r="104" spans="4:14" x14ac:dyDescent="0.2">
      <c r="D104" s="9">
        <v>14</v>
      </c>
      <c r="E104" s="9" t="e">
        <f>IF(Tabelle1!$B62="",NA(),IF(ABS((Tabelle1!$B62-Tabelle1!$L$43)/Tabelle1!$L$44)&gt;3.5,3.5*(Tabelle1!$B62-Tabelle1!$L$43)/ABS(Tabelle1!$B62-Tabelle1!$L$43)+4,(Tabelle1!$B62-Tabelle1!$L$43)/Tabelle1!$L$44+4))</f>
        <v>#N/A</v>
      </c>
      <c r="F104" s="9">
        <v>1</v>
      </c>
      <c r="G104" s="9">
        <v>2</v>
      </c>
      <c r="H104" s="9">
        <v>3</v>
      </c>
      <c r="I104" s="9">
        <v>4</v>
      </c>
      <c r="J104" s="9">
        <v>5</v>
      </c>
      <c r="K104" s="9">
        <v>6</v>
      </c>
      <c r="L104" s="10">
        <v>7</v>
      </c>
    </row>
    <row r="105" spans="4:14" x14ac:dyDescent="0.2">
      <c r="D105" s="9">
        <v>15</v>
      </c>
      <c r="E105" s="9" t="e">
        <f>IF(Tabelle1!$B63="",NA(),IF(ABS((Tabelle1!$B63-Tabelle1!$L$43)/Tabelle1!$L$44)&gt;3.5,3.5*(Tabelle1!$B63-Tabelle1!$L$43)/ABS(Tabelle1!$B63-Tabelle1!$L$43)+4,(Tabelle1!$B63-Tabelle1!$L$43)/Tabelle1!$L$44+4))</f>
        <v>#N/A</v>
      </c>
      <c r="F105" s="9">
        <v>1</v>
      </c>
      <c r="G105" s="9">
        <v>2</v>
      </c>
      <c r="H105" s="9">
        <v>3</v>
      </c>
      <c r="I105" s="9">
        <v>4</v>
      </c>
      <c r="J105" s="9">
        <v>5</v>
      </c>
      <c r="K105" s="9">
        <v>6</v>
      </c>
      <c r="L105" s="10">
        <v>7</v>
      </c>
    </row>
    <row r="106" spans="4:14" x14ac:dyDescent="0.2">
      <c r="D106" s="9">
        <v>16</v>
      </c>
      <c r="E106" s="9" t="e">
        <f>IF(Tabelle1!$B64="",NA(),IF(ABS((Tabelle1!$B64-Tabelle1!$L$43)/Tabelle1!$L$44)&gt;3.5,3.5*(Tabelle1!$B64-Tabelle1!$L$43)/ABS(Tabelle1!$B64-Tabelle1!$L$43)+4,(Tabelle1!$B64-Tabelle1!$L$43)/Tabelle1!$L$44+4))</f>
        <v>#N/A</v>
      </c>
      <c r="F106" s="9">
        <v>1</v>
      </c>
      <c r="G106" s="9">
        <v>2</v>
      </c>
      <c r="H106" s="9">
        <v>3</v>
      </c>
      <c r="I106" s="9">
        <v>4</v>
      </c>
      <c r="J106" s="9">
        <v>5</v>
      </c>
      <c r="K106" s="9">
        <v>6</v>
      </c>
      <c r="L106" s="10">
        <v>7</v>
      </c>
    </row>
    <row r="107" spans="4:14" x14ac:dyDescent="0.2">
      <c r="D107" s="9">
        <v>17</v>
      </c>
      <c r="E107" s="9" t="e">
        <f>IF(Tabelle1!$B65="",NA(),IF(ABS((Tabelle1!$B65-Tabelle1!$L$43)/Tabelle1!$L$44)&gt;3.5,3.5*(Tabelle1!$B65-Tabelle1!$L$43)/ABS(Tabelle1!$B65-Tabelle1!$L$43)+4,(Tabelle1!$B65-Tabelle1!$L$43)/Tabelle1!$L$44+4))</f>
        <v>#N/A</v>
      </c>
      <c r="F107" s="9">
        <v>1</v>
      </c>
      <c r="G107" s="9">
        <v>2</v>
      </c>
      <c r="H107" s="9">
        <v>3</v>
      </c>
      <c r="I107" s="9">
        <v>4</v>
      </c>
      <c r="J107" s="9">
        <v>5</v>
      </c>
      <c r="K107" s="9">
        <v>6</v>
      </c>
      <c r="L107" s="10">
        <v>7</v>
      </c>
    </row>
    <row r="108" spans="4:14" x14ac:dyDescent="0.2">
      <c r="D108" s="9">
        <v>18</v>
      </c>
      <c r="E108" s="9" t="e">
        <f>IF(Tabelle1!$B66="",NA(),IF(ABS((Tabelle1!$B66-Tabelle1!$L$43)/Tabelle1!$L$44)&gt;3.5,3.5*(Tabelle1!$B66-Tabelle1!$L$43)/ABS(Tabelle1!$B66-Tabelle1!$L$43)+4,(Tabelle1!$B66-Tabelle1!$L$43)/Tabelle1!$L$44+4))</f>
        <v>#N/A</v>
      </c>
      <c r="F108" s="9">
        <v>1</v>
      </c>
      <c r="G108" s="9">
        <v>2</v>
      </c>
      <c r="H108" s="9">
        <v>3</v>
      </c>
      <c r="I108" s="9">
        <v>4</v>
      </c>
      <c r="J108" s="9">
        <v>5</v>
      </c>
      <c r="K108" s="9">
        <v>6</v>
      </c>
      <c r="L108" s="10">
        <v>7</v>
      </c>
    </row>
    <row r="109" spans="4:14" x14ac:dyDescent="0.2">
      <c r="D109" s="9">
        <v>19</v>
      </c>
      <c r="E109" s="9" t="e">
        <f>IF(Tabelle1!$B67="",NA(),IF(ABS((Tabelle1!$B67-Tabelle1!$L$43)/Tabelle1!$L$44)&gt;3.5,3.5*(Tabelle1!$B67-Tabelle1!$L$43)/ABS(Tabelle1!$B67-Tabelle1!$L$43)+4,(Tabelle1!$B67-Tabelle1!$L$43)/Tabelle1!$L$44+4))</f>
        <v>#N/A</v>
      </c>
      <c r="F109" s="9">
        <v>1</v>
      </c>
      <c r="G109" s="9">
        <v>2</v>
      </c>
      <c r="H109" s="9">
        <v>3</v>
      </c>
      <c r="I109" s="9">
        <v>4</v>
      </c>
      <c r="J109" s="9">
        <v>5</v>
      </c>
      <c r="K109" s="9">
        <v>6</v>
      </c>
      <c r="L109" s="10">
        <v>7</v>
      </c>
    </row>
    <row r="110" spans="4:14" x14ac:dyDescent="0.2">
      <c r="D110" s="9">
        <v>20</v>
      </c>
      <c r="E110" s="9" t="e">
        <f>IF(Tabelle1!$B68="",NA(),IF(ABS((Tabelle1!$B68-Tabelle1!$L$43)/Tabelle1!$L$44)&gt;3.5,3.5*(Tabelle1!$B68-Tabelle1!$L$43)/ABS(Tabelle1!$B68-Tabelle1!$L$43)+4,(Tabelle1!$B68-Tabelle1!$L$43)/Tabelle1!$L$44+4))</f>
        <v>#N/A</v>
      </c>
      <c r="F110" s="9">
        <v>1</v>
      </c>
      <c r="G110" s="9">
        <v>2</v>
      </c>
      <c r="H110" s="9">
        <v>3</v>
      </c>
      <c r="I110" s="9">
        <v>4</v>
      </c>
      <c r="J110" s="9">
        <v>5</v>
      </c>
      <c r="K110" s="9">
        <v>6</v>
      </c>
      <c r="L110" s="10">
        <v>7</v>
      </c>
    </row>
    <row r="111" spans="4:14" x14ac:dyDescent="0.2">
      <c r="D111" s="9">
        <v>21</v>
      </c>
      <c r="E111" s="9" t="e">
        <f>IF(Tabelle1!$B69="",NA(),IF(ABS((Tabelle1!$B69-Tabelle1!$L$43)/Tabelle1!$L$44)&gt;3.5,3.5*(Tabelle1!$B69-Tabelle1!$L$43)/ABS(Tabelle1!$B69-Tabelle1!$L$43)+4,(Tabelle1!$B69-Tabelle1!$L$43)/Tabelle1!$L$44+4))</f>
        <v>#N/A</v>
      </c>
      <c r="F111" s="9">
        <v>1</v>
      </c>
      <c r="G111" s="9">
        <v>2</v>
      </c>
      <c r="H111" s="9">
        <v>3</v>
      </c>
      <c r="I111" s="9">
        <v>4</v>
      </c>
      <c r="J111" s="9">
        <v>5</v>
      </c>
      <c r="K111" s="9">
        <v>6</v>
      </c>
      <c r="L111" s="10">
        <v>7</v>
      </c>
    </row>
    <row r="112" spans="4:14" x14ac:dyDescent="0.2">
      <c r="D112" s="9">
        <v>22</v>
      </c>
      <c r="E112" s="9" t="e">
        <f>IF(Tabelle1!$B70="",NA(),IF(ABS((Tabelle1!$B70-Tabelle1!$L$43)/Tabelle1!$L$44)&gt;3.5,3.5*(Tabelle1!$B70-Tabelle1!$L$43)/ABS(Tabelle1!$B70-Tabelle1!$L$43)+4,(Tabelle1!$B70-Tabelle1!$L$43)/Tabelle1!$L$44+4))</f>
        <v>#N/A</v>
      </c>
      <c r="F112" s="9">
        <v>1</v>
      </c>
      <c r="G112" s="9">
        <v>2</v>
      </c>
      <c r="H112" s="9">
        <v>3</v>
      </c>
      <c r="I112" s="9">
        <v>4</v>
      </c>
      <c r="J112" s="9">
        <v>5</v>
      </c>
      <c r="K112" s="9">
        <v>6</v>
      </c>
      <c r="L112" s="10">
        <v>7</v>
      </c>
    </row>
    <row r="113" spans="4:14" x14ac:dyDescent="0.2">
      <c r="D113" s="9">
        <v>23</v>
      </c>
      <c r="E113" s="9" t="e">
        <f>IF(Tabelle1!$B71="",NA(),IF(ABS((Tabelle1!$B71-Tabelle1!$L$43)/Tabelle1!$L$44)&gt;3.5,3.5*(Tabelle1!$B71-Tabelle1!$L$43)/ABS(Tabelle1!$B71-Tabelle1!$L$43)+4,(Tabelle1!$B71-Tabelle1!$L$43)/Tabelle1!$L$44+4))</f>
        <v>#N/A</v>
      </c>
      <c r="F113" s="9">
        <v>1</v>
      </c>
      <c r="G113" s="9">
        <v>2</v>
      </c>
      <c r="H113" s="9">
        <v>3</v>
      </c>
      <c r="I113" s="9">
        <v>4</v>
      </c>
      <c r="J113" s="9">
        <v>5</v>
      </c>
      <c r="K113" s="9">
        <v>6</v>
      </c>
      <c r="L113" s="10">
        <v>7</v>
      </c>
    </row>
    <row r="114" spans="4:14" x14ac:dyDescent="0.2">
      <c r="D114" s="9">
        <v>24</v>
      </c>
      <c r="E114" s="9" t="e">
        <f>IF(Tabelle1!$B72="",NA(),IF(ABS((Tabelle1!$B72-Tabelle1!$L$43)/Tabelle1!$L$44)&gt;3.5,3.5*(Tabelle1!$B72-Tabelle1!$L$43)/ABS(Tabelle1!$B72-Tabelle1!$L$43)+4,(Tabelle1!$B72-Tabelle1!$L$43)/Tabelle1!$L$44+4))</f>
        <v>#N/A</v>
      </c>
      <c r="F114" s="9">
        <v>1</v>
      </c>
      <c r="G114" s="9">
        <v>2</v>
      </c>
      <c r="H114" s="9">
        <v>3</v>
      </c>
      <c r="I114" s="9">
        <v>4</v>
      </c>
      <c r="J114" s="9">
        <v>5</v>
      </c>
      <c r="K114" s="9">
        <v>6</v>
      </c>
      <c r="L114" s="10">
        <v>7</v>
      </c>
    </row>
    <row r="115" spans="4:14" ht="13.5" thickBot="1" x14ac:dyDescent="0.25">
      <c r="D115" s="12">
        <v>25</v>
      </c>
      <c r="E115" s="9" t="e">
        <f>IF(Tabelle1!$B73="",NA(),IF(ABS((Tabelle1!$B73-Tabelle1!$L$43)/Tabelle1!$L$44)&gt;3.5,3.5*(Tabelle1!$B73-Tabelle1!$L$43)/ABS(Tabelle1!$B73-Tabelle1!$L$43)+4,(Tabelle1!$B73-Tabelle1!$L$43)/Tabelle1!$L$44+4))</f>
        <v>#N/A</v>
      </c>
      <c r="F115" s="12">
        <v>1</v>
      </c>
      <c r="G115" s="12">
        <v>2</v>
      </c>
      <c r="H115" s="12">
        <v>3</v>
      </c>
      <c r="I115" s="12">
        <v>4</v>
      </c>
      <c r="J115" s="12">
        <v>5</v>
      </c>
      <c r="K115" s="12">
        <v>6</v>
      </c>
      <c r="L115" s="13">
        <v>7</v>
      </c>
    </row>
    <row r="116" spans="4:14" ht="13.5" thickBot="1" x14ac:dyDescent="0.25"/>
    <row r="117" spans="4:14" x14ac:dyDescent="0.2">
      <c r="D117" s="2" t="s">
        <v>15</v>
      </c>
      <c r="E117" s="2" t="s">
        <v>26</v>
      </c>
      <c r="F117" s="14" t="s">
        <v>16</v>
      </c>
      <c r="G117" s="14" t="s">
        <v>17</v>
      </c>
      <c r="H117" s="14" t="s">
        <v>18</v>
      </c>
      <c r="I117" s="14" t="s">
        <v>19</v>
      </c>
      <c r="J117" s="14" t="s">
        <v>20</v>
      </c>
      <c r="K117" s="14" t="s">
        <v>21</v>
      </c>
      <c r="L117" s="15" t="s">
        <v>22</v>
      </c>
      <c r="N117">
        <v>2.2000000000000002</v>
      </c>
    </row>
    <row r="118" spans="4:14" x14ac:dyDescent="0.2">
      <c r="D118" s="5"/>
      <c r="E118" s="5"/>
      <c r="F118" s="5"/>
      <c r="G118" s="5"/>
      <c r="H118" s="5"/>
      <c r="I118" s="5"/>
      <c r="J118" s="5"/>
      <c r="K118" s="5"/>
      <c r="L118" s="8"/>
    </row>
    <row r="119" spans="4:14" x14ac:dyDescent="0.2">
      <c r="D119" s="9">
        <v>1</v>
      </c>
      <c r="E119" s="9" t="e">
        <f>IF(Tabelle1!$T49="",NA(),IF(ABS((Tabelle1!$T49-Tabelle1!$AD$43)/Tabelle1!$AD$44)&gt;3.5,3.5*(Tabelle1!$T49-Tabelle1!$AD$43)/ABS(Tabelle1!$T49-Tabelle1!$AD$43)+4,(Tabelle1!$T49-Tabelle1!$AD$43)/Tabelle1!$AD$44+4))</f>
        <v>#N/A</v>
      </c>
      <c r="F119" s="9">
        <v>1</v>
      </c>
      <c r="G119" s="9">
        <v>2</v>
      </c>
      <c r="H119" s="9">
        <v>3</v>
      </c>
      <c r="I119" s="9">
        <v>4</v>
      </c>
      <c r="J119" s="9">
        <v>5</v>
      </c>
      <c r="K119" s="9">
        <v>6</v>
      </c>
      <c r="L119" s="10">
        <v>7</v>
      </c>
    </row>
    <row r="120" spans="4:14" x14ac:dyDescent="0.2">
      <c r="D120" s="9">
        <v>2</v>
      </c>
      <c r="E120" s="9" t="e">
        <f>IF(Tabelle1!$T50="",NA(),IF(ABS((Tabelle1!$T50-Tabelle1!$AD$43)/Tabelle1!$AD$44)&gt;3.5,3.5*(Tabelle1!$T50-Tabelle1!$AD$43)/ABS(Tabelle1!$T50-Tabelle1!$AD$43)+4,(Tabelle1!$T50-Tabelle1!$AD$43)/Tabelle1!$AD$44+4))</f>
        <v>#N/A</v>
      </c>
      <c r="F120" s="9">
        <v>1</v>
      </c>
      <c r="G120" s="9">
        <v>2</v>
      </c>
      <c r="H120" s="9">
        <v>3</v>
      </c>
      <c r="I120" s="9">
        <v>4</v>
      </c>
      <c r="J120" s="9">
        <v>5</v>
      </c>
      <c r="K120" s="9">
        <v>6</v>
      </c>
      <c r="L120" s="10">
        <v>7</v>
      </c>
    </row>
    <row r="121" spans="4:14" x14ac:dyDescent="0.2">
      <c r="D121" s="9">
        <v>3</v>
      </c>
      <c r="E121" s="9" t="e">
        <f>IF(Tabelle1!$T51="",NA(),IF(ABS((Tabelle1!$T51-Tabelle1!$AD$43)/Tabelle1!$AD$44)&gt;3.5,3.5*(Tabelle1!$T51-Tabelle1!$AD$43)/ABS(Tabelle1!$T51-Tabelle1!$AD$43)+4,(Tabelle1!$T51-Tabelle1!$AD$43)/Tabelle1!$AD$44+4))</f>
        <v>#N/A</v>
      </c>
      <c r="F121" s="9">
        <v>1</v>
      </c>
      <c r="G121" s="9">
        <v>2</v>
      </c>
      <c r="H121" s="9">
        <v>3</v>
      </c>
      <c r="I121" s="9">
        <v>4</v>
      </c>
      <c r="J121" s="9">
        <v>5</v>
      </c>
      <c r="K121" s="9">
        <v>6</v>
      </c>
      <c r="L121" s="10">
        <v>7</v>
      </c>
    </row>
    <row r="122" spans="4:14" x14ac:dyDescent="0.2">
      <c r="D122" s="9">
        <v>4</v>
      </c>
      <c r="E122" s="9" t="e">
        <f>IF(Tabelle1!$T52="",NA(),IF(ABS((Tabelle1!$T52-Tabelle1!$AD$43)/Tabelle1!$AD$44)&gt;3.5,3.5*(Tabelle1!$T52-Tabelle1!$AD$43)/ABS(Tabelle1!$T52-Tabelle1!$AD$43)+4,(Tabelle1!$T52-Tabelle1!$AD$43)/Tabelle1!$AD$44+4))</f>
        <v>#N/A</v>
      </c>
      <c r="F122" s="9">
        <v>1</v>
      </c>
      <c r="G122" s="9">
        <v>2</v>
      </c>
      <c r="H122" s="9">
        <v>3</v>
      </c>
      <c r="I122" s="9">
        <v>4</v>
      </c>
      <c r="J122" s="9">
        <v>5</v>
      </c>
      <c r="K122" s="9">
        <v>6</v>
      </c>
      <c r="L122" s="10">
        <v>7</v>
      </c>
    </row>
    <row r="123" spans="4:14" x14ac:dyDescent="0.2">
      <c r="D123" s="9">
        <v>5</v>
      </c>
      <c r="E123" s="9" t="e">
        <f>IF(Tabelle1!$T53="",NA(),IF(ABS((Tabelle1!$T53-Tabelle1!$AD$43)/Tabelle1!$AD$44)&gt;3.5,3.5*(Tabelle1!$T53-Tabelle1!$AD$43)/ABS(Tabelle1!$T53-Tabelle1!$AD$43)+4,(Tabelle1!$T53-Tabelle1!$AD$43)/Tabelle1!$AD$44+4))</f>
        <v>#N/A</v>
      </c>
      <c r="F123" s="9">
        <v>1</v>
      </c>
      <c r="G123" s="9">
        <v>2</v>
      </c>
      <c r="H123" s="9">
        <v>3</v>
      </c>
      <c r="I123" s="9">
        <v>4</v>
      </c>
      <c r="J123" s="9">
        <v>5</v>
      </c>
      <c r="K123" s="9">
        <v>6</v>
      </c>
      <c r="L123" s="10">
        <v>7</v>
      </c>
    </row>
    <row r="124" spans="4:14" x14ac:dyDescent="0.2">
      <c r="D124" s="9">
        <v>6</v>
      </c>
      <c r="E124" s="9" t="e">
        <f>IF(Tabelle1!$T54="",NA(),IF(ABS((Tabelle1!$T54-Tabelle1!$AD$43)/Tabelle1!$AD$44)&gt;3.5,3.5*(Tabelle1!$T54-Tabelle1!$AD$43)/ABS(Tabelle1!$T54-Tabelle1!$AD$43)+4,(Tabelle1!$T54-Tabelle1!$AD$43)/Tabelle1!$AD$44+4))</f>
        <v>#N/A</v>
      </c>
      <c r="F124" s="9">
        <v>1</v>
      </c>
      <c r="G124" s="9">
        <v>2</v>
      </c>
      <c r="H124" s="9">
        <v>3</v>
      </c>
      <c r="I124" s="9">
        <v>4</v>
      </c>
      <c r="J124" s="9">
        <v>5</v>
      </c>
      <c r="K124" s="9">
        <v>6</v>
      </c>
      <c r="L124" s="10">
        <v>7</v>
      </c>
    </row>
    <row r="125" spans="4:14" x14ac:dyDescent="0.2">
      <c r="D125" s="9">
        <v>7</v>
      </c>
      <c r="E125" s="9" t="e">
        <f>IF(Tabelle1!$T55="",NA(),IF(ABS((Tabelle1!$T55-Tabelle1!$AD$43)/Tabelle1!$AD$44)&gt;3.5,3.5*(Tabelle1!$T55-Tabelle1!$AD$43)/ABS(Tabelle1!$T55-Tabelle1!$AD$43)+4,(Tabelle1!$T55-Tabelle1!$AD$43)/Tabelle1!$AD$44+4))</f>
        <v>#N/A</v>
      </c>
      <c r="F125" s="9">
        <v>1</v>
      </c>
      <c r="G125" s="9">
        <v>2</v>
      </c>
      <c r="H125" s="9">
        <v>3</v>
      </c>
      <c r="I125" s="9">
        <v>4</v>
      </c>
      <c r="J125" s="9">
        <v>5</v>
      </c>
      <c r="K125" s="9">
        <v>6</v>
      </c>
      <c r="L125" s="10">
        <v>7</v>
      </c>
    </row>
    <row r="126" spans="4:14" x14ac:dyDescent="0.2">
      <c r="D126" s="9">
        <v>8</v>
      </c>
      <c r="E126" s="9" t="e">
        <f>IF(Tabelle1!$T56="",NA(),IF(ABS((Tabelle1!$T56-Tabelle1!$AD$43)/Tabelle1!$AD$44)&gt;3.5,3.5*(Tabelle1!$T56-Tabelle1!$AD$43)/ABS(Tabelle1!$T56-Tabelle1!$AD$43)+4,(Tabelle1!$T56-Tabelle1!$AD$43)/Tabelle1!$AD$44+4))</f>
        <v>#N/A</v>
      </c>
      <c r="F126" s="9">
        <v>1</v>
      </c>
      <c r="G126" s="9">
        <v>2</v>
      </c>
      <c r="H126" s="9">
        <v>3</v>
      </c>
      <c r="I126" s="9">
        <v>4</v>
      </c>
      <c r="J126" s="9">
        <v>5</v>
      </c>
      <c r="K126" s="9">
        <v>6</v>
      </c>
      <c r="L126" s="10">
        <v>7</v>
      </c>
    </row>
    <row r="127" spans="4:14" x14ac:dyDescent="0.2">
      <c r="D127" s="9">
        <v>9</v>
      </c>
      <c r="E127" s="9" t="e">
        <f>IF(Tabelle1!$T57="",NA(),IF(ABS((Tabelle1!$T57-Tabelle1!$AD$43)/Tabelle1!$AD$44)&gt;3.5,3.5*(Tabelle1!$T57-Tabelle1!$AD$43)/ABS(Tabelle1!$T57-Tabelle1!$AD$43)+4,(Tabelle1!$T57-Tabelle1!$AD$43)/Tabelle1!$AD$44+4))</f>
        <v>#N/A</v>
      </c>
      <c r="F127" s="9">
        <v>1</v>
      </c>
      <c r="G127" s="9">
        <v>2</v>
      </c>
      <c r="H127" s="9">
        <v>3</v>
      </c>
      <c r="I127" s="9">
        <v>4</v>
      </c>
      <c r="J127" s="9">
        <v>5</v>
      </c>
      <c r="K127" s="9">
        <v>6</v>
      </c>
      <c r="L127" s="10">
        <v>7</v>
      </c>
    </row>
    <row r="128" spans="4:14" x14ac:dyDescent="0.2">
      <c r="D128" s="9">
        <v>10</v>
      </c>
      <c r="E128" s="9" t="e">
        <f>IF(Tabelle1!$T58="",NA(),IF(ABS((Tabelle1!$T58-Tabelle1!$AD$43)/Tabelle1!$AD$44)&gt;3.5,3.5*(Tabelle1!$T58-Tabelle1!$AD$43)/ABS(Tabelle1!$T58-Tabelle1!$AD$43)+4,(Tabelle1!$T58-Tabelle1!$AD$43)/Tabelle1!$AD$44+4))</f>
        <v>#N/A</v>
      </c>
      <c r="F128" s="9">
        <v>1</v>
      </c>
      <c r="G128" s="9">
        <v>2</v>
      </c>
      <c r="H128" s="9">
        <v>3</v>
      </c>
      <c r="I128" s="9">
        <v>4</v>
      </c>
      <c r="J128" s="9">
        <v>5</v>
      </c>
      <c r="K128" s="9">
        <v>6</v>
      </c>
      <c r="L128" s="10">
        <v>7</v>
      </c>
    </row>
    <row r="129" spans="4:12" x14ac:dyDescent="0.2">
      <c r="D129" s="9">
        <v>11</v>
      </c>
      <c r="E129" s="9" t="e">
        <f>IF(Tabelle1!$T59="",NA(),IF(ABS((Tabelle1!$T59-Tabelle1!$AD$43)/Tabelle1!$AD$44)&gt;3.5,3.5*(Tabelle1!$T59-Tabelle1!$AD$43)/ABS(Tabelle1!$T59-Tabelle1!$AD$43)+4,(Tabelle1!$T59-Tabelle1!$AD$43)/Tabelle1!$AD$44+4))</f>
        <v>#N/A</v>
      </c>
      <c r="F129" s="9">
        <v>1</v>
      </c>
      <c r="G129" s="9">
        <v>2</v>
      </c>
      <c r="H129" s="9">
        <v>3</v>
      </c>
      <c r="I129" s="9">
        <v>4</v>
      </c>
      <c r="J129" s="9">
        <v>5</v>
      </c>
      <c r="K129" s="9">
        <v>6</v>
      </c>
      <c r="L129" s="10">
        <v>7</v>
      </c>
    </row>
    <row r="130" spans="4:12" x14ac:dyDescent="0.2">
      <c r="D130" s="9">
        <v>12</v>
      </c>
      <c r="E130" s="9" t="e">
        <f>IF(Tabelle1!$T60="",NA(),IF(ABS((Tabelle1!$T60-Tabelle1!$AD$43)/Tabelle1!$AD$44)&gt;3.5,3.5*(Tabelle1!$T60-Tabelle1!$AD$43)/ABS(Tabelle1!$T60-Tabelle1!$AD$43)+4,(Tabelle1!$T60-Tabelle1!$AD$43)/Tabelle1!$AD$44+4))</f>
        <v>#N/A</v>
      </c>
      <c r="F130" s="9">
        <v>1</v>
      </c>
      <c r="G130" s="9">
        <v>2</v>
      </c>
      <c r="H130" s="9">
        <v>3</v>
      </c>
      <c r="I130" s="9">
        <v>4</v>
      </c>
      <c r="J130" s="9">
        <v>5</v>
      </c>
      <c r="K130" s="9">
        <v>6</v>
      </c>
      <c r="L130" s="10">
        <v>7</v>
      </c>
    </row>
    <row r="131" spans="4:12" x14ac:dyDescent="0.2">
      <c r="D131" s="9">
        <v>13</v>
      </c>
      <c r="E131" s="9" t="e">
        <f>IF(Tabelle1!$T61="",NA(),IF(ABS((Tabelle1!$T61-Tabelle1!$AD$43)/Tabelle1!$AD$44)&gt;3.5,3.5*(Tabelle1!$T61-Tabelle1!$AD$43)/ABS(Tabelle1!$T61-Tabelle1!$AD$43)+4,(Tabelle1!$T61-Tabelle1!$AD$43)/Tabelle1!$AD$44+4))</f>
        <v>#N/A</v>
      </c>
      <c r="F131" s="9">
        <v>1</v>
      </c>
      <c r="G131" s="9">
        <v>2</v>
      </c>
      <c r="H131" s="9">
        <v>3</v>
      </c>
      <c r="I131" s="9">
        <v>4</v>
      </c>
      <c r="J131" s="9">
        <v>5</v>
      </c>
      <c r="K131" s="9">
        <v>6</v>
      </c>
      <c r="L131" s="10">
        <v>7</v>
      </c>
    </row>
    <row r="132" spans="4:12" x14ac:dyDescent="0.2">
      <c r="D132" s="9">
        <v>14</v>
      </c>
      <c r="E132" s="9" t="e">
        <f>IF(Tabelle1!$T62="",NA(),IF(ABS((Tabelle1!$T62-Tabelle1!$AD$43)/Tabelle1!$AD$44)&gt;3.5,3.5*(Tabelle1!$T62-Tabelle1!$AD$43)/ABS(Tabelle1!$T62-Tabelle1!$AD$43)+4,(Tabelle1!$T62-Tabelle1!$AD$43)/Tabelle1!$AD$44+4))</f>
        <v>#N/A</v>
      </c>
      <c r="F132" s="9">
        <v>1</v>
      </c>
      <c r="G132" s="9">
        <v>2</v>
      </c>
      <c r="H132" s="9">
        <v>3</v>
      </c>
      <c r="I132" s="9">
        <v>4</v>
      </c>
      <c r="J132" s="9">
        <v>5</v>
      </c>
      <c r="K132" s="9">
        <v>6</v>
      </c>
      <c r="L132" s="10">
        <v>7</v>
      </c>
    </row>
    <row r="133" spans="4:12" x14ac:dyDescent="0.2">
      <c r="D133" s="9">
        <v>15</v>
      </c>
      <c r="E133" s="9" t="e">
        <f>IF(Tabelle1!$T63="",NA(),IF(ABS((Tabelle1!$T63-Tabelle1!$AD$43)/Tabelle1!$AD$44)&gt;3.5,3.5*(Tabelle1!$T63-Tabelle1!$AD$43)/ABS(Tabelle1!$T63-Tabelle1!$AD$43)+4,(Tabelle1!$T63-Tabelle1!$AD$43)/Tabelle1!$AD$44+4))</f>
        <v>#N/A</v>
      </c>
      <c r="F133" s="9">
        <v>1</v>
      </c>
      <c r="G133" s="9">
        <v>2</v>
      </c>
      <c r="H133" s="9">
        <v>3</v>
      </c>
      <c r="I133" s="9">
        <v>4</v>
      </c>
      <c r="J133" s="9">
        <v>5</v>
      </c>
      <c r="K133" s="9">
        <v>6</v>
      </c>
      <c r="L133" s="10">
        <v>7</v>
      </c>
    </row>
    <row r="134" spans="4:12" x14ac:dyDescent="0.2">
      <c r="D134" s="9">
        <v>16</v>
      </c>
      <c r="E134" s="9" t="e">
        <f>IF(Tabelle1!$T64="",NA(),IF(ABS((Tabelle1!$T64-Tabelle1!$AD$43)/Tabelle1!$AD$44)&gt;3.5,3.5*(Tabelle1!$T64-Tabelle1!$AD$43)/ABS(Tabelle1!$T64-Tabelle1!$AD$43)+4,(Tabelle1!$T64-Tabelle1!$AD$43)/Tabelle1!$AD$44+4))</f>
        <v>#N/A</v>
      </c>
      <c r="F134" s="9">
        <v>1</v>
      </c>
      <c r="G134" s="9">
        <v>2</v>
      </c>
      <c r="H134" s="9">
        <v>3</v>
      </c>
      <c r="I134" s="9">
        <v>4</v>
      </c>
      <c r="J134" s="9">
        <v>5</v>
      </c>
      <c r="K134" s="9">
        <v>6</v>
      </c>
      <c r="L134" s="10">
        <v>7</v>
      </c>
    </row>
    <row r="135" spans="4:12" x14ac:dyDescent="0.2">
      <c r="D135" s="9">
        <v>17</v>
      </c>
      <c r="E135" s="9" t="e">
        <f>IF(Tabelle1!$T65="",NA(),IF(ABS((Tabelle1!$T65-Tabelle1!$AD$43)/Tabelle1!$AD$44)&gt;3.5,3.5*(Tabelle1!$T65-Tabelle1!$AD$43)/ABS(Tabelle1!$T65-Tabelle1!$AD$43)+4,(Tabelle1!$T65-Tabelle1!$AD$43)/Tabelle1!$AD$44+4))</f>
        <v>#N/A</v>
      </c>
      <c r="F135" s="9">
        <v>1</v>
      </c>
      <c r="G135" s="9">
        <v>2</v>
      </c>
      <c r="H135" s="9">
        <v>3</v>
      </c>
      <c r="I135" s="9">
        <v>4</v>
      </c>
      <c r="J135" s="9">
        <v>5</v>
      </c>
      <c r="K135" s="9">
        <v>6</v>
      </c>
      <c r="L135" s="10">
        <v>7</v>
      </c>
    </row>
    <row r="136" spans="4:12" x14ac:dyDescent="0.2">
      <c r="D136" s="9">
        <v>18</v>
      </c>
      <c r="E136" s="9" t="e">
        <f>IF(Tabelle1!$T66="",NA(),IF(ABS((Tabelle1!$T66-Tabelle1!$AD$43)/Tabelle1!$AD$44)&gt;3.5,3.5*(Tabelle1!$T66-Tabelle1!$AD$43)/ABS(Tabelle1!$T66-Tabelle1!$AD$43)+4,(Tabelle1!$T66-Tabelle1!$AD$43)/Tabelle1!$AD$44+4))</f>
        <v>#N/A</v>
      </c>
      <c r="F136" s="9">
        <v>1</v>
      </c>
      <c r="G136" s="9">
        <v>2</v>
      </c>
      <c r="H136" s="9">
        <v>3</v>
      </c>
      <c r="I136" s="9">
        <v>4</v>
      </c>
      <c r="J136" s="9">
        <v>5</v>
      </c>
      <c r="K136" s="9">
        <v>6</v>
      </c>
      <c r="L136" s="10">
        <v>7</v>
      </c>
    </row>
    <row r="137" spans="4:12" x14ac:dyDescent="0.2">
      <c r="D137" s="9">
        <v>19</v>
      </c>
      <c r="E137" s="9" t="e">
        <f>IF(Tabelle1!$T67="",NA(),IF(ABS((Tabelle1!$T67-Tabelle1!$AD$43)/Tabelle1!$AD$44)&gt;3.5,3.5*(Tabelle1!$T67-Tabelle1!$AD$43)/ABS(Tabelle1!$T67-Tabelle1!$AD$43)+4,(Tabelle1!$T67-Tabelle1!$AD$43)/Tabelle1!$AD$44+4))</f>
        <v>#N/A</v>
      </c>
      <c r="F137" s="9">
        <v>1</v>
      </c>
      <c r="G137" s="9">
        <v>2</v>
      </c>
      <c r="H137" s="9">
        <v>3</v>
      </c>
      <c r="I137" s="9">
        <v>4</v>
      </c>
      <c r="J137" s="9">
        <v>5</v>
      </c>
      <c r="K137" s="9">
        <v>6</v>
      </c>
      <c r="L137" s="10">
        <v>7</v>
      </c>
    </row>
    <row r="138" spans="4:12" x14ac:dyDescent="0.2">
      <c r="D138" s="9">
        <v>20</v>
      </c>
      <c r="E138" s="9" t="e">
        <f>IF(Tabelle1!$T68="",NA(),IF(ABS((Tabelle1!$T68-Tabelle1!$AD$43)/Tabelle1!$AD$44)&gt;3.5,3.5*(Tabelle1!$T68-Tabelle1!$AD$43)/ABS(Tabelle1!$T68-Tabelle1!$AD$43)+4,(Tabelle1!$T68-Tabelle1!$AD$43)/Tabelle1!$AD$44+4))</f>
        <v>#N/A</v>
      </c>
      <c r="F138" s="9">
        <v>1</v>
      </c>
      <c r="G138" s="9">
        <v>2</v>
      </c>
      <c r="H138" s="9">
        <v>3</v>
      </c>
      <c r="I138" s="9">
        <v>4</v>
      </c>
      <c r="J138" s="9">
        <v>5</v>
      </c>
      <c r="K138" s="9">
        <v>6</v>
      </c>
      <c r="L138" s="10">
        <v>7</v>
      </c>
    </row>
    <row r="139" spans="4:12" x14ac:dyDescent="0.2">
      <c r="D139" s="9">
        <v>21</v>
      </c>
      <c r="E139" s="9" t="e">
        <f>IF(Tabelle1!$T69="",NA(),IF(ABS((Tabelle1!$T69-Tabelle1!$AD$43)/Tabelle1!$AD$44)&gt;3.5,3.5*(Tabelle1!$T69-Tabelle1!$AD$43)/ABS(Tabelle1!$T69-Tabelle1!$AD$43)+4,(Tabelle1!$T69-Tabelle1!$AD$43)/Tabelle1!$AD$44+4))</f>
        <v>#N/A</v>
      </c>
      <c r="F139" s="9">
        <v>1</v>
      </c>
      <c r="G139" s="9">
        <v>2</v>
      </c>
      <c r="H139" s="9">
        <v>3</v>
      </c>
      <c r="I139" s="9">
        <v>4</v>
      </c>
      <c r="J139" s="9">
        <v>5</v>
      </c>
      <c r="K139" s="9">
        <v>6</v>
      </c>
      <c r="L139" s="10">
        <v>7</v>
      </c>
    </row>
    <row r="140" spans="4:12" x14ac:dyDescent="0.2">
      <c r="D140" s="9">
        <v>22</v>
      </c>
      <c r="E140" s="9" t="e">
        <f>IF(Tabelle1!$T70="",NA(),IF(ABS((Tabelle1!$T70-Tabelle1!$AD$43)/Tabelle1!$AD$44)&gt;3.5,3.5*(Tabelle1!$T70-Tabelle1!$AD$43)/ABS(Tabelle1!$T70-Tabelle1!$AD$43)+4,(Tabelle1!$T70-Tabelle1!$AD$43)/Tabelle1!$AD$44+4))</f>
        <v>#N/A</v>
      </c>
      <c r="F140" s="9">
        <v>1</v>
      </c>
      <c r="G140" s="9">
        <v>2</v>
      </c>
      <c r="H140" s="9">
        <v>3</v>
      </c>
      <c r="I140" s="9">
        <v>4</v>
      </c>
      <c r="J140" s="9">
        <v>5</v>
      </c>
      <c r="K140" s="9">
        <v>6</v>
      </c>
      <c r="L140" s="10">
        <v>7</v>
      </c>
    </row>
    <row r="141" spans="4:12" x14ac:dyDescent="0.2">
      <c r="D141" s="9">
        <v>23</v>
      </c>
      <c r="E141" s="9" t="e">
        <f>IF(Tabelle1!$T71="",NA(),IF(ABS((Tabelle1!$T71-Tabelle1!$AD$43)/Tabelle1!$AD$44)&gt;3.5,3.5*(Tabelle1!$T71-Tabelle1!$AD$43)/ABS(Tabelle1!$T71-Tabelle1!$AD$43)+4,(Tabelle1!$T71-Tabelle1!$AD$43)/Tabelle1!$AD$44+4))</f>
        <v>#N/A</v>
      </c>
      <c r="F141" s="9">
        <v>1</v>
      </c>
      <c r="G141" s="9">
        <v>2</v>
      </c>
      <c r="H141" s="9">
        <v>3</v>
      </c>
      <c r="I141" s="9">
        <v>4</v>
      </c>
      <c r="J141" s="9">
        <v>5</v>
      </c>
      <c r="K141" s="9">
        <v>6</v>
      </c>
      <c r="L141" s="10">
        <v>7</v>
      </c>
    </row>
    <row r="142" spans="4:12" x14ac:dyDescent="0.2">
      <c r="D142" s="9">
        <v>24</v>
      </c>
      <c r="E142" s="9" t="e">
        <f>IF(Tabelle1!$T72="",NA(),IF(ABS((Tabelle1!$T72-Tabelle1!$AD$43)/Tabelle1!$AD$44)&gt;3.5,3.5*(Tabelle1!$T72-Tabelle1!$AD$43)/ABS(Tabelle1!$T72-Tabelle1!$AD$43)+4,(Tabelle1!$T72-Tabelle1!$AD$43)/Tabelle1!$AD$44+4))</f>
        <v>#N/A</v>
      </c>
      <c r="F142" s="9">
        <v>1</v>
      </c>
      <c r="G142" s="9">
        <v>2</v>
      </c>
      <c r="H142" s="9">
        <v>3</v>
      </c>
      <c r="I142" s="9">
        <v>4</v>
      </c>
      <c r="J142" s="9">
        <v>5</v>
      </c>
      <c r="K142" s="9">
        <v>6</v>
      </c>
      <c r="L142" s="10">
        <v>7</v>
      </c>
    </row>
    <row r="143" spans="4:12" ht="13.5" thickBot="1" x14ac:dyDescent="0.25">
      <c r="D143" s="12">
        <v>25</v>
      </c>
      <c r="E143" s="9" t="e">
        <f>IF(Tabelle1!$T73="",NA(),IF(ABS((Tabelle1!$T73-Tabelle1!$AD$43)/Tabelle1!$AD$44)&gt;3.5,3.5*(Tabelle1!$T73-Tabelle1!$AD$43)/ABS(Tabelle1!$T73-Tabelle1!$AD$43)+4,(Tabelle1!$T73-Tabelle1!$AD$43)/Tabelle1!$AD$44+4))</f>
        <v>#N/A</v>
      </c>
      <c r="F143" s="12">
        <v>1</v>
      </c>
      <c r="G143" s="12">
        <v>2</v>
      </c>
      <c r="H143" s="12">
        <v>3</v>
      </c>
      <c r="I143" s="12">
        <v>4</v>
      </c>
      <c r="J143" s="12">
        <v>5</v>
      </c>
      <c r="K143" s="12">
        <v>6</v>
      </c>
      <c r="L143" s="13">
        <v>7</v>
      </c>
    </row>
    <row r="144" spans="4:12" ht="13.5" thickBot="1" x14ac:dyDescent="0.25"/>
    <row r="145" spans="4:14" x14ac:dyDescent="0.2">
      <c r="D145" s="2" t="s">
        <v>15</v>
      </c>
      <c r="E145" s="2" t="s">
        <v>26</v>
      </c>
      <c r="F145" s="14" t="s">
        <v>16</v>
      </c>
      <c r="G145" s="14" t="s">
        <v>17</v>
      </c>
      <c r="H145" s="14" t="s">
        <v>18</v>
      </c>
      <c r="I145" s="14" t="s">
        <v>19</v>
      </c>
      <c r="J145" s="14" t="s">
        <v>20</v>
      </c>
      <c r="K145" s="14" t="s">
        <v>21</v>
      </c>
      <c r="L145" s="15" t="s">
        <v>22</v>
      </c>
      <c r="N145">
        <v>2.2999999999999998</v>
      </c>
    </row>
    <row r="146" spans="4:14" x14ac:dyDescent="0.2">
      <c r="D146" s="5"/>
      <c r="E146" s="5"/>
      <c r="F146" s="5"/>
      <c r="G146" s="5"/>
      <c r="H146" s="5"/>
      <c r="I146" s="5"/>
      <c r="J146" s="5"/>
      <c r="K146" s="5"/>
      <c r="L146" s="8"/>
    </row>
    <row r="147" spans="4:14" x14ac:dyDescent="0.2">
      <c r="D147" s="9">
        <v>1</v>
      </c>
      <c r="E147" s="9" t="e">
        <f>IF(Tabelle1!$AL49="",NA(),IF(ABS((Tabelle1!$AL49-Tabelle1!$AV$43)/Tabelle1!$AV$44)&gt;3.5,3.5*(Tabelle1!$AL49-Tabelle1!$AV$43)/ABS(Tabelle1!$AL49-Tabelle1!$AV$43)+4,(Tabelle1!$AL49-Tabelle1!$AV$43)/Tabelle1!$AV$44+4))</f>
        <v>#N/A</v>
      </c>
      <c r="F147" s="9">
        <v>1</v>
      </c>
      <c r="G147" s="9">
        <v>2</v>
      </c>
      <c r="H147" s="9">
        <v>3</v>
      </c>
      <c r="I147" s="9">
        <v>4</v>
      </c>
      <c r="J147" s="9">
        <v>5</v>
      </c>
      <c r="K147" s="9">
        <v>6</v>
      </c>
      <c r="L147" s="10">
        <v>7</v>
      </c>
    </row>
    <row r="148" spans="4:14" x14ac:dyDescent="0.2">
      <c r="D148" s="9">
        <v>2</v>
      </c>
      <c r="E148" s="9" t="e">
        <f>IF(Tabelle1!$AL50="",NA(),IF(ABS((Tabelle1!$AL50-Tabelle1!$AV$43)/Tabelle1!$AV$44)&gt;3.5,3.5*(Tabelle1!$AL50-Tabelle1!$AV$43)/ABS(Tabelle1!$AL50-Tabelle1!$AV$43)+4,(Tabelle1!$AL50-Tabelle1!$AV$43)/Tabelle1!$AV$44+4))</f>
        <v>#N/A</v>
      </c>
      <c r="F148" s="9">
        <v>1</v>
      </c>
      <c r="G148" s="9">
        <v>2</v>
      </c>
      <c r="H148" s="9">
        <v>3</v>
      </c>
      <c r="I148" s="9">
        <v>4</v>
      </c>
      <c r="J148" s="9">
        <v>5</v>
      </c>
      <c r="K148" s="9">
        <v>6</v>
      </c>
      <c r="L148" s="10">
        <v>7</v>
      </c>
    </row>
    <row r="149" spans="4:14" x14ac:dyDescent="0.2">
      <c r="D149" s="9">
        <v>3</v>
      </c>
      <c r="E149" s="9" t="e">
        <f>IF(Tabelle1!$AL51="",NA(),IF(ABS((Tabelle1!$AL51-Tabelle1!$AV$43)/Tabelle1!$AV$44)&gt;3.5,3.5*(Tabelle1!$AL51-Tabelle1!$AV$43)/ABS(Tabelle1!$AL51-Tabelle1!$AV$43)+4,(Tabelle1!$AL51-Tabelle1!$AV$43)/Tabelle1!$AV$44+4))</f>
        <v>#N/A</v>
      </c>
      <c r="F149" s="9">
        <v>1</v>
      </c>
      <c r="G149" s="9">
        <v>2</v>
      </c>
      <c r="H149" s="9">
        <v>3</v>
      </c>
      <c r="I149" s="9">
        <v>4</v>
      </c>
      <c r="J149" s="9">
        <v>5</v>
      </c>
      <c r="K149" s="9">
        <v>6</v>
      </c>
      <c r="L149" s="10">
        <v>7</v>
      </c>
    </row>
    <row r="150" spans="4:14" x14ac:dyDescent="0.2">
      <c r="D150" s="9">
        <v>4</v>
      </c>
      <c r="E150" s="9" t="e">
        <f>IF(Tabelle1!$AL52="",NA(),IF(ABS((Tabelle1!$AL52-Tabelle1!$AV$43)/Tabelle1!$AV$44)&gt;3.5,3.5*(Tabelle1!$AL52-Tabelle1!$AV$43)/ABS(Tabelle1!$AL52-Tabelle1!$AV$43)+4,(Tabelle1!$AL52-Tabelle1!$AV$43)/Tabelle1!$AV$44+4))</f>
        <v>#N/A</v>
      </c>
      <c r="F150" s="9">
        <v>1</v>
      </c>
      <c r="G150" s="9">
        <v>2</v>
      </c>
      <c r="H150" s="9">
        <v>3</v>
      </c>
      <c r="I150" s="9">
        <v>4</v>
      </c>
      <c r="J150" s="9">
        <v>5</v>
      </c>
      <c r="K150" s="9">
        <v>6</v>
      </c>
      <c r="L150" s="10">
        <v>7</v>
      </c>
    </row>
    <row r="151" spans="4:14" x14ac:dyDescent="0.2">
      <c r="D151" s="9">
        <v>5</v>
      </c>
      <c r="E151" s="9" t="e">
        <f>IF(Tabelle1!$AL53="",NA(),IF(ABS((Tabelle1!$AL53-Tabelle1!$AV$43)/Tabelle1!$AV$44)&gt;3.5,3.5*(Tabelle1!$AL53-Tabelle1!$AV$43)/ABS(Tabelle1!$AL53-Tabelle1!$AV$43)+4,(Tabelle1!$AL53-Tabelle1!$AV$43)/Tabelle1!$AV$44+4))</f>
        <v>#N/A</v>
      </c>
      <c r="F151" s="9">
        <v>1</v>
      </c>
      <c r="G151" s="9">
        <v>2</v>
      </c>
      <c r="H151" s="9">
        <v>3</v>
      </c>
      <c r="I151" s="9">
        <v>4</v>
      </c>
      <c r="J151" s="9">
        <v>5</v>
      </c>
      <c r="K151" s="9">
        <v>6</v>
      </c>
      <c r="L151" s="10">
        <v>7</v>
      </c>
    </row>
    <row r="152" spans="4:14" x14ac:dyDescent="0.2">
      <c r="D152" s="9">
        <v>6</v>
      </c>
      <c r="E152" s="9" t="e">
        <f>IF(Tabelle1!$AL54="",NA(),IF(ABS((Tabelle1!$AL54-Tabelle1!$AV$43)/Tabelle1!$AV$44)&gt;3.5,3.5*(Tabelle1!$AL54-Tabelle1!$AV$43)/ABS(Tabelle1!$AL54-Tabelle1!$AV$43)+4,(Tabelle1!$AL54-Tabelle1!$AV$43)/Tabelle1!$AV$44+4))</f>
        <v>#N/A</v>
      </c>
      <c r="F152" s="9">
        <v>1</v>
      </c>
      <c r="G152" s="9">
        <v>2</v>
      </c>
      <c r="H152" s="9">
        <v>3</v>
      </c>
      <c r="I152" s="9">
        <v>4</v>
      </c>
      <c r="J152" s="9">
        <v>5</v>
      </c>
      <c r="K152" s="9">
        <v>6</v>
      </c>
      <c r="L152" s="10">
        <v>7</v>
      </c>
    </row>
    <row r="153" spans="4:14" x14ac:dyDescent="0.2">
      <c r="D153" s="9">
        <v>7</v>
      </c>
      <c r="E153" s="9" t="e">
        <f>IF(Tabelle1!$AL55="",NA(),IF(ABS((Tabelle1!$AL55-Tabelle1!$AV$43)/Tabelle1!$AV$44)&gt;3.5,3.5*(Tabelle1!$AL55-Tabelle1!$AV$43)/ABS(Tabelle1!$AL55-Tabelle1!$AV$43)+4,(Tabelle1!$AL55-Tabelle1!$AV$43)/Tabelle1!$AV$44+4))</f>
        <v>#N/A</v>
      </c>
      <c r="F153" s="9">
        <v>1</v>
      </c>
      <c r="G153" s="9">
        <v>2</v>
      </c>
      <c r="H153" s="9">
        <v>3</v>
      </c>
      <c r="I153" s="9">
        <v>4</v>
      </c>
      <c r="J153" s="9">
        <v>5</v>
      </c>
      <c r="K153" s="9">
        <v>6</v>
      </c>
      <c r="L153" s="10">
        <v>7</v>
      </c>
    </row>
    <row r="154" spans="4:14" x14ac:dyDescent="0.2">
      <c r="D154" s="9">
        <v>8</v>
      </c>
      <c r="E154" s="9" t="e">
        <f>IF(Tabelle1!$AL56="",NA(),IF(ABS((Tabelle1!$AL56-Tabelle1!$AV$43)/Tabelle1!$AV$44)&gt;3.5,3.5*(Tabelle1!$AL56-Tabelle1!$AV$43)/ABS(Tabelle1!$AL56-Tabelle1!$AV$43)+4,(Tabelle1!$AL56-Tabelle1!$AV$43)/Tabelle1!$AV$44+4))</f>
        <v>#N/A</v>
      </c>
      <c r="F154" s="9">
        <v>1</v>
      </c>
      <c r="G154" s="9">
        <v>2</v>
      </c>
      <c r="H154" s="9">
        <v>3</v>
      </c>
      <c r="I154" s="9">
        <v>4</v>
      </c>
      <c r="J154" s="9">
        <v>5</v>
      </c>
      <c r="K154" s="9">
        <v>6</v>
      </c>
      <c r="L154" s="10">
        <v>7</v>
      </c>
    </row>
    <row r="155" spans="4:14" x14ac:dyDescent="0.2">
      <c r="D155" s="9">
        <v>9</v>
      </c>
      <c r="E155" s="9" t="e">
        <f>IF(Tabelle1!$AL57="",NA(),IF(ABS((Tabelle1!$AL57-Tabelle1!$AV$43)/Tabelle1!$AV$44)&gt;3.5,3.5*(Tabelle1!$AL57-Tabelle1!$AV$43)/ABS(Tabelle1!$AL57-Tabelle1!$AV$43)+4,(Tabelle1!$AL57-Tabelle1!$AV$43)/Tabelle1!$AV$44+4))</f>
        <v>#N/A</v>
      </c>
      <c r="F155" s="9">
        <v>1</v>
      </c>
      <c r="G155" s="9">
        <v>2</v>
      </c>
      <c r="H155" s="9">
        <v>3</v>
      </c>
      <c r="I155" s="9">
        <v>4</v>
      </c>
      <c r="J155" s="9">
        <v>5</v>
      </c>
      <c r="K155" s="9">
        <v>6</v>
      </c>
      <c r="L155" s="10">
        <v>7</v>
      </c>
    </row>
    <row r="156" spans="4:14" x14ac:dyDescent="0.2">
      <c r="D156" s="9">
        <v>10</v>
      </c>
      <c r="E156" s="9" t="e">
        <f>IF(Tabelle1!$AL58="",NA(),IF(ABS((Tabelle1!$AL58-Tabelle1!$AV$43)/Tabelle1!$AV$44)&gt;3.5,3.5*(Tabelle1!$AL58-Tabelle1!$AV$43)/ABS(Tabelle1!$AL58-Tabelle1!$AV$43)+4,(Tabelle1!$AL58-Tabelle1!$AV$43)/Tabelle1!$AV$44+4))</f>
        <v>#N/A</v>
      </c>
      <c r="F156" s="9">
        <v>1</v>
      </c>
      <c r="G156" s="9">
        <v>2</v>
      </c>
      <c r="H156" s="9">
        <v>3</v>
      </c>
      <c r="I156" s="9">
        <v>4</v>
      </c>
      <c r="J156" s="9">
        <v>5</v>
      </c>
      <c r="K156" s="9">
        <v>6</v>
      </c>
      <c r="L156" s="10">
        <v>7</v>
      </c>
    </row>
    <row r="157" spans="4:14" x14ac:dyDescent="0.2">
      <c r="D157" s="9">
        <v>11</v>
      </c>
      <c r="E157" s="9" t="e">
        <f>IF(Tabelle1!$AL59="",NA(),IF(ABS((Tabelle1!$AL59-Tabelle1!$AV$43)/Tabelle1!$AV$44)&gt;3.5,3.5*(Tabelle1!$AL59-Tabelle1!$AV$43)/ABS(Tabelle1!$AL59-Tabelle1!$AV$43)+4,(Tabelle1!$AL59-Tabelle1!$AV$43)/Tabelle1!$AV$44+4))</f>
        <v>#N/A</v>
      </c>
      <c r="F157" s="9">
        <v>1</v>
      </c>
      <c r="G157" s="9">
        <v>2</v>
      </c>
      <c r="H157" s="9">
        <v>3</v>
      </c>
      <c r="I157" s="9">
        <v>4</v>
      </c>
      <c r="J157" s="9">
        <v>5</v>
      </c>
      <c r="K157" s="9">
        <v>6</v>
      </c>
      <c r="L157" s="10">
        <v>7</v>
      </c>
    </row>
    <row r="158" spans="4:14" x14ac:dyDescent="0.2">
      <c r="D158" s="9">
        <v>12</v>
      </c>
      <c r="E158" s="9" t="e">
        <f>IF(Tabelle1!$AL60="",NA(),IF(ABS((Tabelle1!$AL60-Tabelle1!$AV$43)/Tabelle1!$AV$44)&gt;3.5,3.5*(Tabelle1!$AL60-Tabelle1!$AV$43)/ABS(Tabelle1!$AL60-Tabelle1!$AV$43)+4,(Tabelle1!$AL60-Tabelle1!$AV$43)/Tabelle1!$AV$44+4))</f>
        <v>#N/A</v>
      </c>
      <c r="F158" s="9">
        <v>1</v>
      </c>
      <c r="G158" s="9">
        <v>2</v>
      </c>
      <c r="H158" s="9">
        <v>3</v>
      </c>
      <c r="I158" s="9">
        <v>4</v>
      </c>
      <c r="J158" s="9">
        <v>5</v>
      </c>
      <c r="K158" s="9">
        <v>6</v>
      </c>
      <c r="L158" s="10">
        <v>7</v>
      </c>
    </row>
    <row r="159" spans="4:14" x14ac:dyDescent="0.2">
      <c r="D159" s="9">
        <v>13</v>
      </c>
      <c r="E159" s="9" t="e">
        <f>IF(Tabelle1!$AL61="",NA(),IF(ABS((Tabelle1!$AL61-Tabelle1!$AV$43)/Tabelle1!$AV$44)&gt;3.5,3.5*(Tabelle1!$AL61-Tabelle1!$AV$43)/ABS(Tabelle1!$AL61-Tabelle1!$AV$43)+4,(Tabelle1!$AL61-Tabelle1!$AV$43)/Tabelle1!$AV$44+4))</f>
        <v>#N/A</v>
      </c>
      <c r="F159" s="9">
        <v>1</v>
      </c>
      <c r="G159" s="9">
        <v>2</v>
      </c>
      <c r="H159" s="9">
        <v>3</v>
      </c>
      <c r="I159" s="9">
        <v>4</v>
      </c>
      <c r="J159" s="9">
        <v>5</v>
      </c>
      <c r="K159" s="9">
        <v>6</v>
      </c>
      <c r="L159" s="10">
        <v>7</v>
      </c>
    </row>
    <row r="160" spans="4:14" x14ac:dyDescent="0.2">
      <c r="D160" s="9">
        <v>14</v>
      </c>
      <c r="E160" s="9" t="e">
        <f>IF(Tabelle1!$AL62="",NA(),IF(ABS((Tabelle1!$AL62-Tabelle1!$AV$43)/Tabelle1!$AV$44)&gt;3.5,3.5*(Tabelle1!$AL62-Tabelle1!$AV$43)/ABS(Tabelle1!$AL62-Tabelle1!$AV$43)+4,(Tabelle1!$AL62-Tabelle1!$AV$43)/Tabelle1!$AV$44+4))</f>
        <v>#N/A</v>
      </c>
      <c r="F160" s="9">
        <v>1</v>
      </c>
      <c r="G160" s="9">
        <v>2</v>
      </c>
      <c r="H160" s="9">
        <v>3</v>
      </c>
      <c r="I160" s="9">
        <v>4</v>
      </c>
      <c r="J160" s="9">
        <v>5</v>
      </c>
      <c r="K160" s="9">
        <v>6</v>
      </c>
      <c r="L160" s="10">
        <v>7</v>
      </c>
    </row>
    <row r="161" spans="4:14" x14ac:dyDescent="0.2">
      <c r="D161" s="9">
        <v>15</v>
      </c>
      <c r="E161" s="9" t="e">
        <f>IF(Tabelle1!$AL63="",NA(),IF(ABS((Tabelle1!$AL63-Tabelle1!$AV$43)/Tabelle1!$AV$44)&gt;3.5,3.5*(Tabelle1!$AL63-Tabelle1!$AV$43)/ABS(Tabelle1!$AL63-Tabelle1!$AV$43)+4,(Tabelle1!$AL63-Tabelle1!$AV$43)/Tabelle1!$AV$44+4))</f>
        <v>#N/A</v>
      </c>
      <c r="F161" s="9">
        <v>1</v>
      </c>
      <c r="G161" s="9">
        <v>2</v>
      </c>
      <c r="H161" s="9">
        <v>3</v>
      </c>
      <c r="I161" s="9">
        <v>4</v>
      </c>
      <c r="J161" s="9">
        <v>5</v>
      </c>
      <c r="K161" s="9">
        <v>6</v>
      </c>
      <c r="L161" s="10">
        <v>7</v>
      </c>
    </row>
    <row r="162" spans="4:14" x14ac:dyDescent="0.2">
      <c r="D162" s="9">
        <v>16</v>
      </c>
      <c r="E162" s="9" t="e">
        <f>IF(Tabelle1!$AL64="",NA(),IF(ABS((Tabelle1!$AL64-Tabelle1!$AV$43)/Tabelle1!$AV$44)&gt;3.5,3.5*(Tabelle1!$AL64-Tabelle1!$AV$43)/ABS(Tabelle1!$AL64-Tabelle1!$AV$43)+4,(Tabelle1!$AL64-Tabelle1!$AV$43)/Tabelle1!$AV$44+4))</f>
        <v>#N/A</v>
      </c>
      <c r="F162" s="9">
        <v>1</v>
      </c>
      <c r="G162" s="9">
        <v>2</v>
      </c>
      <c r="H162" s="9">
        <v>3</v>
      </c>
      <c r="I162" s="9">
        <v>4</v>
      </c>
      <c r="J162" s="9">
        <v>5</v>
      </c>
      <c r="K162" s="9">
        <v>6</v>
      </c>
      <c r="L162" s="10">
        <v>7</v>
      </c>
    </row>
    <row r="163" spans="4:14" x14ac:dyDescent="0.2">
      <c r="D163" s="9">
        <v>17</v>
      </c>
      <c r="E163" s="9" t="e">
        <f>IF(Tabelle1!$AL65="",NA(),IF(ABS((Tabelle1!$AL65-Tabelle1!$AV$43)/Tabelle1!$AV$44)&gt;3.5,3.5*(Tabelle1!$AL65-Tabelle1!$AV$43)/ABS(Tabelle1!$AL65-Tabelle1!$AV$43)+4,(Tabelle1!$AL65-Tabelle1!$AV$43)/Tabelle1!$AV$44+4))</f>
        <v>#N/A</v>
      </c>
      <c r="F163" s="9">
        <v>1</v>
      </c>
      <c r="G163" s="9">
        <v>2</v>
      </c>
      <c r="H163" s="9">
        <v>3</v>
      </c>
      <c r="I163" s="9">
        <v>4</v>
      </c>
      <c r="J163" s="9">
        <v>5</v>
      </c>
      <c r="K163" s="9">
        <v>6</v>
      </c>
      <c r="L163" s="10">
        <v>7</v>
      </c>
    </row>
    <row r="164" spans="4:14" x14ac:dyDescent="0.2">
      <c r="D164" s="9">
        <v>18</v>
      </c>
      <c r="E164" s="9" t="e">
        <f>IF(Tabelle1!$AL66="",NA(),IF(ABS((Tabelle1!$AL66-Tabelle1!$AV$43)/Tabelle1!$AV$44)&gt;3.5,3.5*(Tabelle1!$AL66-Tabelle1!$AV$43)/ABS(Tabelle1!$AL66-Tabelle1!$AV$43)+4,(Tabelle1!$AL66-Tabelle1!$AV$43)/Tabelle1!$AV$44+4))</f>
        <v>#N/A</v>
      </c>
      <c r="F164" s="9">
        <v>1</v>
      </c>
      <c r="G164" s="9">
        <v>2</v>
      </c>
      <c r="H164" s="9">
        <v>3</v>
      </c>
      <c r="I164" s="9">
        <v>4</v>
      </c>
      <c r="J164" s="9">
        <v>5</v>
      </c>
      <c r="K164" s="9">
        <v>6</v>
      </c>
      <c r="L164" s="10">
        <v>7</v>
      </c>
    </row>
    <row r="165" spans="4:14" x14ac:dyDescent="0.2">
      <c r="D165" s="9">
        <v>19</v>
      </c>
      <c r="E165" s="9" t="e">
        <f>IF(Tabelle1!$AL67="",NA(),IF(ABS((Tabelle1!$AL67-Tabelle1!$AV$43)/Tabelle1!$AV$44)&gt;3.5,3.5*(Tabelle1!$AL67-Tabelle1!$AV$43)/ABS(Tabelle1!$AL67-Tabelle1!$AV$43)+4,(Tabelle1!$AL67-Tabelle1!$AV$43)/Tabelle1!$AV$44+4))</f>
        <v>#N/A</v>
      </c>
      <c r="F165" s="9">
        <v>1</v>
      </c>
      <c r="G165" s="9">
        <v>2</v>
      </c>
      <c r="H165" s="9">
        <v>3</v>
      </c>
      <c r="I165" s="9">
        <v>4</v>
      </c>
      <c r="J165" s="9">
        <v>5</v>
      </c>
      <c r="K165" s="9">
        <v>6</v>
      </c>
      <c r="L165" s="10">
        <v>7</v>
      </c>
    </row>
    <row r="166" spans="4:14" x14ac:dyDescent="0.2">
      <c r="D166" s="9">
        <v>20</v>
      </c>
      <c r="E166" s="9" t="e">
        <f>IF(Tabelle1!$AL68="",NA(),IF(ABS((Tabelle1!$AL68-Tabelle1!$AV$43)/Tabelle1!$AV$44)&gt;3.5,3.5*(Tabelle1!$AL68-Tabelle1!$AV$43)/ABS(Tabelle1!$AL68-Tabelle1!$AV$43)+4,(Tabelle1!$AL68-Tabelle1!$AV$43)/Tabelle1!$AV$44+4))</f>
        <v>#N/A</v>
      </c>
      <c r="F166" s="9">
        <v>1</v>
      </c>
      <c r="G166" s="9">
        <v>2</v>
      </c>
      <c r="H166" s="9">
        <v>3</v>
      </c>
      <c r="I166" s="9">
        <v>4</v>
      </c>
      <c r="J166" s="9">
        <v>5</v>
      </c>
      <c r="K166" s="9">
        <v>6</v>
      </c>
      <c r="L166" s="10">
        <v>7</v>
      </c>
    </row>
    <row r="167" spans="4:14" x14ac:dyDescent="0.2">
      <c r="D167" s="9">
        <v>21</v>
      </c>
      <c r="E167" s="9" t="e">
        <f>IF(Tabelle1!$AL69="",NA(),IF(ABS((Tabelle1!$AL69-Tabelle1!$AV$43)/Tabelle1!$AV$44)&gt;3.5,3.5*(Tabelle1!$AL69-Tabelle1!$AV$43)/ABS(Tabelle1!$AL69-Tabelle1!$AV$43)+4,(Tabelle1!$AL69-Tabelle1!$AV$43)/Tabelle1!$AV$44+4))</f>
        <v>#N/A</v>
      </c>
      <c r="F167" s="9">
        <v>1</v>
      </c>
      <c r="G167" s="9">
        <v>2</v>
      </c>
      <c r="H167" s="9">
        <v>3</v>
      </c>
      <c r="I167" s="9">
        <v>4</v>
      </c>
      <c r="J167" s="9">
        <v>5</v>
      </c>
      <c r="K167" s="9">
        <v>6</v>
      </c>
      <c r="L167" s="10">
        <v>7</v>
      </c>
    </row>
    <row r="168" spans="4:14" x14ac:dyDescent="0.2">
      <c r="D168" s="9">
        <v>22</v>
      </c>
      <c r="E168" s="9" t="e">
        <f>IF(Tabelle1!$AL70="",NA(),IF(ABS((Tabelle1!$AL70-Tabelle1!$AV$43)/Tabelle1!$AV$44)&gt;3.5,3.5*(Tabelle1!$AL70-Tabelle1!$AV$43)/ABS(Tabelle1!$AL70-Tabelle1!$AV$43)+4,(Tabelle1!$AL70-Tabelle1!$AV$43)/Tabelle1!$AV$44+4))</f>
        <v>#N/A</v>
      </c>
      <c r="F168" s="9">
        <v>1</v>
      </c>
      <c r="G168" s="9">
        <v>2</v>
      </c>
      <c r="H168" s="9">
        <v>3</v>
      </c>
      <c r="I168" s="9">
        <v>4</v>
      </c>
      <c r="J168" s="9">
        <v>5</v>
      </c>
      <c r="K168" s="9">
        <v>6</v>
      </c>
      <c r="L168" s="10">
        <v>7</v>
      </c>
    </row>
    <row r="169" spans="4:14" x14ac:dyDescent="0.2">
      <c r="D169" s="9">
        <v>23</v>
      </c>
      <c r="E169" s="9" t="e">
        <f>IF(Tabelle1!$AL71="",NA(),IF(ABS((Tabelle1!$AL71-Tabelle1!$AV$43)/Tabelle1!$AV$44)&gt;3.5,3.5*(Tabelle1!$AL71-Tabelle1!$AV$43)/ABS(Tabelle1!$AL71-Tabelle1!$AV$43)+4,(Tabelle1!$AL71-Tabelle1!$AV$43)/Tabelle1!$AV$44+4))</f>
        <v>#N/A</v>
      </c>
      <c r="F169" s="9">
        <v>1</v>
      </c>
      <c r="G169" s="9">
        <v>2</v>
      </c>
      <c r="H169" s="9">
        <v>3</v>
      </c>
      <c r="I169" s="9">
        <v>4</v>
      </c>
      <c r="J169" s="9">
        <v>5</v>
      </c>
      <c r="K169" s="9">
        <v>6</v>
      </c>
      <c r="L169" s="10">
        <v>7</v>
      </c>
    </row>
    <row r="170" spans="4:14" x14ac:dyDescent="0.2">
      <c r="D170" s="9">
        <v>24</v>
      </c>
      <c r="E170" s="9" t="e">
        <f>IF(Tabelle1!$AL72="",NA(),IF(ABS((Tabelle1!$AL72-Tabelle1!$AV$43)/Tabelle1!$AV$44)&gt;3.5,3.5*(Tabelle1!$AL72-Tabelle1!$AV$43)/ABS(Tabelle1!$AL72-Tabelle1!$AV$43)+4,(Tabelle1!$AL72-Tabelle1!$AV$43)/Tabelle1!$AV$44+4))</f>
        <v>#N/A</v>
      </c>
      <c r="F170" s="9">
        <v>1</v>
      </c>
      <c r="G170" s="9">
        <v>2</v>
      </c>
      <c r="H170" s="9">
        <v>3</v>
      </c>
      <c r="I170" s="9">
        <v>4</v>
      </c>
      <c r="J170" s="9">
        <v>5</v>
      </c>
      <c r="K170" s="9">
        <v>6</v>
      </c>
      <c r="L170" s="10">
        <v>7</v>
      </c>
    </row>
    <row r="171" spans="4:14" ht="13.5" thickBot="1" x14ac:dyDescent="0.25">
      <c r="D171" s="12">
        <v>25</v>
      </c>
      <c r="E171" s="9" t="e">
        <f>IF(Tabelle1!$AL73="",NA(),IF(ABS((Tabelle1!$AL73-Tabelle1!$AV$43)/Tabelle1!$AV$44)&gt;3.5,3.5*(Tabelle1!$AL73-Tabelle1!$AV$43)/ABS(Tabelle1!$AL73-Tabelle1!$AV$43)+4,(Tabelle1!$AL73-Tabelle1!$AV$43)/Tabelle1!$AV$44+4))</f>
        <v>#N/A</v>
      </c>
      <c r="F171" s="12">
        <v>1</v>
      </c>
      <c r="G171" s="12">
        <v>2</v>
      </c>
      <c r="H171" s="12">
        <v>3</v>
      </c>
      <c r="I171" s="12">
        <v>4</v>
      </c>
      <c r="J171" s="12">
        <v>5</v>
      </c>
      <c r="K171" s="12">
        <v>6</v>
      </c>
      <c r="L171" s="13">
        <v>7</v>
      </c>
    </row>
    <row r="172" spans="4:14" x14ac:dyDescent="0.2">
      <c r="D172" s="2"/>
      <c r="E172" s="2"/>
      <c r="F172" s="2"/>
      <c r="G172" s="2"/>
      <c r="H172" s="2"/>
      <c r="I172" s="2"/>
      <c r="J172" s="2"/>
      <c r="K172" s="2"/>
      <c r="L172" s="3"/>
      <c r="N172">
        <v>3.1</v>
      </c>
    </row>
    <row r="173" spans="4:14" x14ac:dyDescent="0.2">
      <c r="D173" s="5" t="s">
        <v>15</v>
      </c>
      <c r="E173" s="5" t="s">
        <v>23</v>
      </c>
      <c r="F173" s="6" t="s">
        <v>16</v>
      </c>
      <c r="G173" s="6" t="s">
        <v>17</v>
      </c>
      <c r="H173" s="6" t="s">
        <v>18</v>
      </c>
      <c r="I173" s="6" t="s">
        <v>19</v>
      </c>
      <c r="J173" s="6" t="s">
        <v>20</v>
      </c>
      <c r="K173" s="6" t="s">
        <v>21</v>
      </c>
      <c r="L173" s="7" t="s">
        <v>22</v>
      </c>
    </row>
    <row r="174" spans="4:14" x14ac:dyDescent="0.2">
      <c r="D174" s="5"/>
      <c r="E174" s="5"/>
      <c r="F174" s="5"/>
      <c r="G174" s="5"/>
      <c r="H174" s="5"/>
      <c r="I174" s="5"/>
      <c r="J174" s="5"/>
      <c r="K174" s="5"/>
      <c r="L174" s="8"/>
    </row>
    <row r="175" spans="4:14" x14ac:dyDescent="0.2">
      <c r="D175" s="9">
        <v>1</v>
      </c>
      <c r="E175" s="9" t="e">
        <f>IF(Tabelle1!$B85="",NA(),IF(ABS((Tabelle1!$B85-Tabelle1!$L$79)/Tabelle1!$L$80)&gt;3.5,3.5*(Tabelle1!$B85-Tabelle1!$L$79)/ABS(Tabelle1!$B85-Tabelle1!$L$79)+4,(Tabelle1!$B85-Tabelle1!$L$79)/Tabelle1!$L$80+4))</f>
        <v>#N/A</v>
      </c>
      <c r="F175" s="9">
        <v>1</v>
      </c>
      <c r="G175" s="9">
        <v>2</v>
      </c>
      <c r="H175" s="9">
        <v>3</v>
      </c>
      <c r="I175" s="9">
        <v>4</v>
      </c>
      <c r="J175" s="9">
        <v>5</v>
      </c>
      <c r="K175" s="9">
        <v>6</v>
      </c>
      <c r="L175" s="10">
        <v>7</v>
      </c>
    </row>
    <row r="176" spans="4:14" x14ac:dyDescent="0.2">
      <c r="D176" s="9">
        <v>2</v>
      </c>
      <c r="E176" s="9" t="e">
        <f>IF(Tabelle1!$B86="",NA(),IF(ABS((Tabelle1!$B86-Tabelle1!$L$79)/Tabelle1!$L$80)&gt;3.5,3.5*(Tabelle1!$B86-Tabelle1!$L$79)/ABS(Tabelle1!$B86-Tabelle1!$L$79)+4,(Tabelle1!$B86-Tabelle1!$L$79)/Tabelle1!$L$80+4))</f>
        <v>#N/A</v>
      </c>
      <c r="F176" s="9">
        <v>1</v>
      </c>
      <c r="G176" s="9">
        <v>2</v>
      </c>
      <c r="H176" s="9">
        <v>3</v>
      </c>
      <c r="I176" s="9">
        <v>4</v>
      </c>
      <c r="J176" s="9">
        <v>5</v>
      </c>
      <c r="K176" s="9">
        <v>6</v>
      </c>
      <c r="L176" s="10">
        <v>7</v>
      </c>
    </row>
    <row r="177" spans="4:12" x14ac:dyDescent="0.2">
      <c r="D177" s="9">
        <v>3</v>
      </c>
      <c r="E177" s="9" t="e">
        <f>IF(Tabelle1!$B87="",NA(),IF(ABS((Tabelle1!$B87-Tabelle1!$L$79)/Tabelle1!$L$80)&gt;3.5,3.5*(Tabelle1!$B87-Tabelle1!$L$79)/ABS(Tabelle1!$B87-Tabelle1!$L$79)+4,(Tabelle1!$B87-Tabelle1!$L$79)/Tabelle1!$L$80+4))</f>
        <v>#N/A</v>
      </c>
      <c r="F177" s="9">
        <v>1</v>
      </c>
      <c r="G177" s="9">
        <v>2</v>
      </c>
      <c r="H177" s="9">
        <v>3</v>
      </c>
      <c r="I177" s="9">
        <v>4</v>
      </c>
      <c r="J177" s="9">
        <v>5</v>
      </c>
      <c r="K177" s="9">
        <v>6</v>
      </c>
      <c r="L177" s="10">
        <v>7</v>
      </c>
    </row>
    <row r="178" spans="4:12" x14ac:dyDescent="0.2">
      <c r="D178" s="9">
        <v>4</v>
      </c>
      <c r="E178" s="9" t="e">
        <f>IF(Tabelle1!$B88="",NA(),IF(ABS((Tabelle1!$B88-Tabelle1!$L$79)/Tabelle1!$L$80)&gt;3.5,3.5*(Tabelle1!$B88-Tabelle1!$L$79)/ABS(Tabelle1!$B88-Tabelle1!$L$79)+4,(Tabelle1!$B88-Tabelle1!$L$79)/Tabelle1!$L$80+4))</f>
        <v>#N/A</v>
      </c>
      <c r="F178" s="9">
        <v>1</v>
      </c>
      <c r="G178" s="9">
        <v>2</v>
      </c>
      <c r="H178" s="9">
        <v>3</v>
      </c>
      <c r="I178" s="9">
        <v>4</v>
      </c>
      <c r="J178" s="9">
        <v>5</v>
      </c>
      <c r="K178" s="9">
        <v>6</v>
      </c>
      <c r="L178" s="10">
        <v>7</v>
      </c>
    </row>
    <row r="179" spans="4:12" x14ac:dyDescent="0.2">
      <c r="D179" s="9">
        <v>5</v>
      </c>
      <c r="E179" s="9" t="e">
        <f>IF(Tabelle1!$B89="",NA(),IF(ABS((Tabelle1!$B89-Tabelle1!$L$79)/Tabelle1!$L$80)&gt;3.5,3.5*(Tabelle1!$B89-Tabelle1!$L$79)/ABS(Tabelle1!$B89-Tabelle1!$L$79)+4,(Tabelle1!$B89-Tabelle1!$L$79)/Tabelle1!$L$80+4))</f>
        <v>#N/A</v>
      </c>
      <c r="F179" s="9">
        <v>1</v>
      </c>
      <c r="G179" s="9">
        <v>2</v>
      </c>
      <c r="H179" s="9">
        <v>3</v>
      </c>
      <c r="I179" s="9">
        <v>4</v>
      </c>
      <c r="J179" s="9">
        <v>5</v>
      </c>
      <c r="K179" s="9">
        <v>6</v>
      </c>
      <c r="L179" s="10">
        <v>7</v>
      </c>
    </row>
    <row r="180" spans="4:12" x14ac:dyDescent="0.2">
      <c r="D180" s="9">
        <v>6</v>
      </c>
      <c r="E180" s="9" t="e">
        <f>IF(Tabelle1!$B90="",NA(),IF(ABS((Tabelle1!$B90-Tabelle1!$L$79)/Tabelle1!$L$80)&gt;3.5,3.5*(Tabelle1!$B90-Tabelle1!$L$79)/ABS(Tabelle1!$B90-Tabelle1!$L$79)+4,(Tabelle1!$B90-Tabelle1!$L$79)/Tabelle1!$L$80+4))</f>
        <v>#N/A</v>
      </c>
      <c r="F180" s="9">
        <v>1</v>
      </c>
      <c r="G180" s="9">
        <v>2</v>
      </c>
      <c r="H180" s="9">
        <v>3</v>
      </c>
      <c r="I180" s="9">
        <v>4</v>
      </c>
      <c r="J180" s="9">
        <v>5</v>
      </c>
      <c r="K180" s="9">
        <v>6</v>
      </c>
      <c r="L180" s="10">
        <v>7</v>
      </c>
    </row>
    <row r="181" spans="4:12" x14ac:dyDescent="0.2">
      <c r="D181" s="9">
        <v>7</v>
      </c>
      <c r="E181" s="9" t="e">
        <f>IF(Tabelle1!$B91="",NA(),IF(ABS((Tabelle1!$B91-Tabelle1!$L$79)/Tabelle1!$L$80)&gt;3.5,3.5*(Tabelle1!$B91-Tabelle1!$L$79)/ABS(Tabelle1!$B91-Tabelle1!$L$79)+4,(Tabelle1!$B91-Tabelle1!$L$79)/Tabelle1!$L$80+4))</f>
        <v>#N/A</v>
      </c>
      <c r="F181" s="9">
        <v>1</v>
      </c>
      <c r="G181" s="9">
        <v>2</v>
      </c>
      <c r="H181" s="9">
        <v>3</v>
      </c>
      <c r="I181" s="9">
        <v>4</v>
      </c>
      <c r="J181" s="9">
        <v>5</v>
      </c>
      <c r="K181" s="9">
        <v>6</v>
      </c>
      <c r="L181" s="10">
        <v>7</v>
      </c>
    </row>
    <row r="182" spans="4:12" x14ac:dyDescent="0.2">
      <c r="D182" s="9">
        <v>8</v>
      </c>
      <c r="E182" s="9" t="e">
        <f>IF(Tabelle1!$B92="",NA(),IF(ABS((Tabelle1!$B92-Tabelle1!$L$79)/Tabelle1!$L$80)&gt;3.5,3.5*(Tabelle1!$B92-Tabelle1!$L$79)/ABS(Tabelle1!$B92-Tabelle1!$L$79)+4,(Tabelle1!$B92-Tabelle1!$L$79)/Tabelle1!$L$80+4))</f>
        <v>#N/A</v>
      </c>
      <c r="F182" s="9">
        <v>1</v>
      </c>
      <c r="G182" s="9">
        <v>2</v>
      </c>
      <c r="H182" s="9">
        <v>3</v>
      </c>
      <c r="I182" s="9">
        <v>4</v>
      </c>
      <c r="J182" s="9">
        <v>5</v>
      </c>
      <c r="K182" s="9">
        <v>6</v>
      </c>
      <c r="L182" s="10">
        <v>7</v>
      </c>
    </row>
    <row r="183" spans="4:12" x14ac:dyDescent="0.2">
      <c r="D183" s="9">
        <v>9</v>
      </c>
      <c r="E183" s="9" t="e">
        <f>IF(Tabelle1!$B93="",NA(),IF(ABS((Tabelle1!$B93-Tabelle1!$L$79)/Tabelle1!$L$80)&gt;3.5,3.5*(Tabelle1!$B93-Tabelle1!$L$79)/ABS(Tabelle1!$B93-Tabelle1!$L$79)+4,(Tabelle1!$B93-Tabelle1!$L$79)/Tabelle1!$L$80+4))</f>
        <v>#N/A</v>
      </c>
      <c r="F183" s="9">
        <v>1</v>
      </c>
      <c r="G183" s="9">
        <v>2</v>
      </c>
      <c r="H183" s="9">
        <v>3</v>
      </c>
      <c r="I183" s="9">
        <v>4</v>
      </c>
      <c r="J183" s="9">
        <v>5</v>
      </c>
      <c r="K183" s="9">
        <v>6</v>
      </c>
      <c r="L183" s="10">
        <v>7</v>
      </c>
    </row>
    <row r="184" spans="4:12" x14ac:dyDescent="0.2">
      <c r="D184" s="9">
        <v>10</v>
      </c>
      <c r="E184" s="9" t="e">
        <f>IF(Tabelle1!$B94="",NA(),IF(ABS((Tabelle1!$B94-Tabelle1!$L$79)/Tabelle1!$L$80)&gt;3.5,3.5*(Tabelle1!$B94-Tabelle1!$L$79)/ABS(Tabelle1!$B94-Tabelle1!$L$79)+4,(Tabelle1!$B94-Tabelle1!$L$79)/Tabelle1!$L$80+4))</f>
        <v>#N/A</v>
      </c>
      <c r="F184" s="9">
        <v>1</v>
      </c>
      <c r="G184" s="9">
        <v>2</v>
      </c>
      <c r="H184" s="9">
        <v>3</v>
      </c>
      <c r="I184" s="9">
        <v>4</v>
      </c>
      <c r="J184" s="9">
        <v>5</v>
      </c>
      <c r="K184" s="9">
        <v>6</v>
      </c>
      <c r="L184" s="10">
        <v>7</v>
      </c>
    </row>
    <row r="185" spans="4:12" x14ac:dyDescent="0.2">
      <c r="D185" s="9">
        <v>11</v>
      </c>
      <c r="E185" s="9" t="e">
        <f>IF(Tabelle1!$B95="",NA(),IF(ABS((Tabelle1!$B95-Tabelle1!$L$79)/Tabelle1!$L$80)&gt;3.5,3.5*(Tabelle1!$B95-Tabelle1!$L$79)/ABS(Tabelle1!$B95-Tabelle1!$L$79)+4,(Tabelle1!$B95-Tabelle1!$L$79)/Tabelle1!$L$80+4))</f>
        <v>#N/A</v>
      </c>
      <c r="F185" s="9">
        <v>1</v>
      </c>
      <c r="G185" s="9">
        <v>2</v>
      </c>
      <c r="H185" s="9">
        <v>3</v>
      </c>
      <c r="I185" s="9">
        <v>4</v>
      </c>
      <c r="J185" s="9">
        <v>5</v>
      </c>
      <c r="K185" s="9">
        <v>6</v>
      </c>
      <c r="L185" s="10">
        <v>7</v>
      </c>
    </row>
    <row r="186" spans="4:12" x14ac:dyDescent="0.2">
      <c r="D186" s="9">
        <v>12</v>
      </c>
      <c r="E186" s="9" t="e">
        <f>IF(Tabelle1!$B96="",NA(),IF(ABS((Tabelle1!$B96-Tabelle1!$L$79)/Tabelle1!$L$80)&gt;3.5,3.5*(Tabelle1!$B96-Tabelle1!$L$79)/ABS(Tabelle1!$B96-Tabelle1!$L$79)+4,(Tabelle1!$B96-Tabelle1!$L$79)/Tabelle1!$L$80+4))</f>
        <v>#N/A</v>
      </c>
      <c r="F186" s="9">
        <v>1</v>
      </c>
      <c r="G186" s="9">
        <v>2</v>
      </c>
      <c r="H186" s="9">
        <v>3</v>
      </c>
      <c r="I186" s="9">
        <v>4</v>
      </c>
      <c r="J186" s="9">
        <v>5</v>
      </c>
      <c r="K186" s="9">
        <v>6</v>
      </c>
      <c r="L186" s="10">
        <v>7</v>
      </c>
    </row>
    <row r="187" spans="4:12" x14ac:dyDescent="0.2">
      <c r="D187" s="9">
        <v>13</v>
      </c>
      <c r="E187" s="9" t="e">
        <f>IF(Tabelle1!$B97="",NA(),IF(ABS((Tabelle1!$B97-Tabelle1!$L$79)/Tabelle1!$L$80)&gt;3.5,3.5*(Tabelle1!$B97-Tabelle1!$L$79)/ABS(Tabelle1!$B97-Tabelle1!$L$79)+4,(Tabelle1!$B97-Tabelle1!$L$79)/Tabelle1!$L$80+4))</f>
        <v>#N/A</v>
      </c>
      <c r="F187" s="9">
        <v>1</v>
      </c>
      <c r="G187" s="9">
        <v>2</v>
      </c>
      <c r="H187" s="9">
        <v>3</v>
      </c>
      <c r="I187" s="9">
        <v>4</v>
      </c>
      <c r="J187" s="9">
        <v>5</v>
      </c>
      <c r="K187" s="9">
        <v>6</v>
      </c>
      <c r="L187" s="10">
        <v>7</v>
      </c>
    </row>
    <row r="188" spans="4:12" x14ac:dyDescent="0.2">
      <c r="D188" s="9">
        <v>14</v>
      </c>
      <c r="E188" s="9" t="e">
        <f>IF(Tabelle1!$B98="",NA(),IF(ABS((Tabelle1!$B98-Tabelle1!$L$79)/Tabelle1!$L$80)&gt;3.5,3.5*(Tabelle1!$B98-Tabelle1!$L$79)/ABS(Tabelle1!$B98-Tabelle1!$L$79)+4,(Tabelle1!$B98-Tabelle1!$L$79)/Tabelle1!$L$80+4))</f>
        <v>#N/A</v>
      </c>
      <c r="F188" s="9">
        <v>1</v>
      </c>
      <c r="G188" s="9">
        <v>2</v>
      </c>
      <c r="H188" s="9">
        <v>3</v>
      </c>
      <c r="I188" s="9">
        <v>4</v>
      </c>
      <c r="J188" s="9">
        <v>5</v>
      </c>
      <c r="K188" s="9">
        <v>6</v>
      </c>
      <c r="L188" s="10">
        <v>7</v>
      </c>
    </row>
    <row r="189" spans="4:12" x14ac:dyDescent="0.2">
      <c r="D189" s="9">
        <v>15</v>
      </c>
      <c r="E189" s="9" t="e">
        <f>IF(Tabelle1!$B99="",NA(),IF(ABS((Tabelle1!$B99-Tabelle1!$L$79)/Tabelle1!$L$80)&gt;3.5,3.5*(Tabelle1!$B99-Tabelle1!$L$79)/ABS(Tabelle1!$B99-Tabelle1!$L$79)+4,(Tabelle1!$B99-Tabelle1!$L$79)/Tabelle1!$L$80+4))</f>
        <v>#N/A</v>
      </c>
      <c r="F189" s="9">
        <v>1</v>
      </c>
      <c r="G189" s="9">
        <v>2</v>
      </c>
      <c r="H189" s="9">
        <v>3</v>
      </c>
      <c r="I189" s="9">
        <v>4</v>
      </c>
      <c r="J189" s="9">
        <v>5</v>
      </c>
      <c r="K189" s="9">
        <v>6</v>
      </c>
      <c r="L189" s="10">
        <v>7</v>
      </c>
    </row>
    <row r="190" spans="4:12" x14ac:dyDescent="0.2">
      <c r="D190" s="9">
        <v>16</v>
      </c>
      <c r="E190" s="9" t="e">
        <f>IF(Tabelle1!$B100="",NA(),IF(ABS((Tabelle1!$B100-Tabelle1!$L$79)/Tabelle1!$L$80)&gt;3.5,3.5*(Tabelle1!$B100-Tabelle1!$L$79)/ABS(Tabelle1!$B100-Tabelle1!$L$79)+4,(Tabelle1!$B100-Tabelle1!$L$79)/Tabelle1!$L$80+4))</f>
        <v>#N/A</v>
      </c>
      <c r="F190" s="9">
        <v>1</v>
      </c>
      <c r="G190" s="9">
        <v>2</v>
      </c>
      <c r="H190" s="9">
        <v>3</v>
      </c>
      <c r="I190" s="9">
        <v>4</v>
      </c>
      <c r="J190" s="9">
        <v>5</v>
      </c>
      <c r="K190" s="9">
        <v>6</v>
      </c>
      <c r="L190" s="10">
        <v>7</v>
      </c>
    </row>
    <row r="191" spans="4:12" x14ac:dyDescent="0.2">
      <c r="D191" s="9">
        <v>17</v>
      </c>
      <c r="E191" s="9" t="e">
        <f>IF(Tabelle1!$B101="",NA(),IF(ABS((Tabelle1!$B101-Tabelle1!$L$79)/Tabelle1!$L$80)&gt;3.5,3.5*(Tabelle1!$B101-Tabelle1!$L$79)/ABS(Tabelle1!$B101-Tabelle1!$L$79)+4,(Tabelle1!$B101-Tabelle1!$L$79)/Tabelle1!$L$80+4))</f>
        <v>#N/A</v>
      </c>
      <c r="F191" s="9">
        <v>1</v>
      </c>
      <c r="G191" s="9">
        <v>2</v>
      </c>
      <c r="H191" s="9">
        <v>3</v>
      </c>
      <c r="I191" s="9">
        <v>4</v>
      </c>
      <c r="J191" s="9">
        <v>5</v>
      </c>
      <c r="K191" s="9">
        <v>6</v>
      </c>
      <c r="L191" s="10">
        <v>7</v>
      </c>
    </row>
    <row r="192" spans="4:12" x14ac:dyDescent="0.2">
      <c r="D192" s="9">
        <v>18</v>
      </c>
      <c r="E192" s="9" t="e">
        <f>IF(Tabelle1!$B102="",NA(),IF(ABS((Tabelle1!$B102-Tabelle1!$L$79)/Tabelle1!$L$80)&gt;3.5,3.5*(Tabelle1!$B102-Tabelle1!$L$79)/ABS(Tabelle1!$B102-Tabelle1!$L$79)+4,(Tabelle1!$B102-Tabelle1!$L$79)/Tabelle1!$L$80+4))</f>
        <v>#N/A</v>
      </c>
      <c r="F192" s="9">
        <v>1</v>
      </c>
      <c r="G192" s="9">
        <v>2</v>
      </c>
      <c r="H192" s="9">
        <v>3</v>
      </c>
      <c r="I192" s="9">
        <v>4</v>
      </c>
      <c r="J192" s="9">
        <v>5</v>
      </c>
      <c r="K192" s="9">
        <v>6</v>
      </c>
      <c r="L192" s="10">
        <v>7</v>
      </c>
    </row>
    <row r="193" spans="4:14" x14ac:dyDescent="0.2">
      <c r="D193" s="9">
        <v>19</v>
      </c>
      <c r="E193" s="9" t="e">
        <f>IF(Tabelle1!$B103="",NA(),IF(ABS((Tabelle1!$B103-Tabelle1!$L$79)/Tabelle1!$L$80)&gt;3.5,3.5*(Tabelle1!$B103-Tabelle1!$L$79)/ABS(Tabelle1!$B103-Tabelle1!$L$79)+4,(Tabelle1!$B103-Tabelle1!$L$79)/Tabelle1!$L$80+4))</f>
        <v>#N/A</v>
      </c>
      <c r="F193" s="9">
        <v>1</v>
      </c>
      <c r="G193" s="9">
        <v>2</v>
      </c>
      <c r="H193" s="9">
        <v>3</v>
      </c>
      <c r="I193" s="9">
        <v>4</v>
      </c>
      <c r="J193" s="9">
        <v>5</v>
      </c>
      <c r="K193" s="9">
        <v>6</v>
      </c>
      <c r="L193" s="10">
        <v>7</v>
      </c>
    </row>
    <row r="194" spans="4:14" x14ac:dyDescent="0.2">
      <c r="D194" s="9">
        <v>20</v>
      </c>
      <c r="E194" s="9" t="e">
        <f>IF(Tabelle1!$B104="",NA(),IF(ABS((Tabelle1!$B104-Tabelle1!$L$79)/Tabelle1!$L$80)&gt;3.5,3.5*(Tabelle1!$B104-Tabelle1!$L$79)/ABS(Tabelle1!$B104-Tabelle1!$L$79)+4,(Tabelle1!$B104-Tabelle1!$L$79)/Tabelle1!$L$80+4))</f>
        <v>#N/A</v>
      </c>
      <c r="F194" s="9">
        <v>1</v>
      </c>
      <c r="G194" s="9">
        <v>2</v>
      </c>
      <c r="H194" s="9">
        <v>3</v>
      </c>
      <c r="I194" s="9">
        <v>4</v>
      </c>
      <c r="J194" s="9">
        <v>5</v>
      </c>
      <c r="K194" s="9">
        <v>6</v>
      </c>
      <c r="L194" s="10">
        <v>7</v>
      </c>
    </row>
    <row r="195" spans="4:14" x14ac:dyDescent="0.2">
      <c r="D195" s="9">
        <v>21</v>
      </c>
      <c r="E195" s="9" t="e">
        <f>IF(Tabelle1!$B105="",NA(),IF(ABS((Tabelle1!$B105-Tabelle1!$L$79)/Tabelle1!$L$80)&gt;3.5,3.5*(Tabelle1!$B105-Tabelle1!$L$79)/ABS(Tabelle1!$B105-Tabelle1!$L$79)+4,(Tabelle1!$B105-Tabelle1!$L$79)/Tabelle1!$L$80+4))</f>
        <v>#N/A</v>
      </c>
      <c r="F195" s="9">
        <v>1</v>
      </c>
      <c r="G195" s="9">
        <v>2</v>
      </c>
      <c r="H195" s="9">
        <v>3</v>
      </c>
      <c r="I195" s="9">
        <v>4</v>
      </c>
      <c r="J195" s="9">
        <v>5</v>
      </c>
      <c r="K195" s="9">
        <v>6</v>
      </c>
      <c r="L195" s="10">
        <v>7</v>
      </c>
    </row>
    <row r="196" spans="4:14" x14ac:dyDescent="0.2">
      <c r="D196" s="9">
        <v>22</v>
      </c>
      <c r="E196" s="9" t="e">
        <f>IF(Tabelle1!$B106="",NA(),IF(ABS((Tabelle1!$B106-Tabelle1!$L$79)/Tabelle1!$L$80)&gt;3.5,3.5*(Tabelle1!$B106-Tabelle1!$L$79)/ABS(Tabelle1!$B106-Tabelle1!$L$79)+4,(Tabelle1!$B106-Tabelle1!$L$79)/Tabelle1!$L$80+4))</f>
        <v>#N/A</v>
      </c>
      <c r="F196" s="9">
        <v>1</v>
      </c>
      <c r="G196" s="9">
        <v>2</v>
      </c>
      <c r="H196" s="9">
        <v>3</v>
      </c>
      <c r="I196" s="9">
        <v>4</v>
      </c>
      <c r="J196" s="9">
        <v>5</v>
      </c>
      <c r="K196" s="9">
        <v>6</v>
      </c>
      <c r="L196" s="10">
        <v>7</v>
      </c>
    </row>
    <row r="197" spans="4:14" x14ac:dyDescent="0.2">
      <c r="D197" s="9">
        <v>23</v>
      </c>
      <c r="E197" s="9" t="e">
        <f>IF(Tabelle1!$B107="",NA(),IF(ABS((Tabelle1!$B107-Tabelle1!$L$79)/Tabelle1!$L$80)&gt;3.5,3.5*(Tabelle1!$B107-Tabelle1!$L$79)/ABS(Tabelle1!$B107-Tabelle1!$L$79)+4,(Tabelle1!$B107-Tabelle1!$L$79)/Tabelle1!$L$80+4))</f>
        <v>#N/A</v>
      </c>
      <c r="F197" s="9">
        <v>1</v>
      </c>
      <c r="G197" s="9">
        <v>2</v>
      </c>
      <c r="H197" s="9">
        <v>3</v>
      </c>
      <c r="I197" s="9">
        <v>4</v>
      </c>
      <c r="J197" s="9">
        <v>5</v>
      </c>
      <c r="K197" s="9">
        <v>6</v>
      </c>
      <c r="L197" s="10">
        <v>7</v>
      </c>
    </row>
    <row r="198" spans="4:14" x14ac:dyDescent="0.2">
      <c r="D198" s="9">
        <v>24</v>
      </c>
      <c r="E198" s="9" t="e">
        <f>IF(Tabelle1!$B108="",NA(),IF(ABS((Tabelle1!$B108-Tabelle1!$L$79)/Tabelle1!$L$80)&gt;3.5,3.5*(Tabelle1!$B108-Tabelle1!$L$79)/ABS(Tabelle1!$B108-Tabelle1!$L$79)+4,(Tabelle1!$B108-Tabelle1!$L$79)/Tabelle1!$L$80+4))</f>
        <v>#N/A</v>
      </c>
      <c r="F198" s="9">
        <v>1</v>
      </c>
      <c r="G198" s="9">
        <v>2</v>
      </c>
      <c r="H198" s="9">
        <v>3</v>
      </c>
      <c r="I198" s="9">
        <v>4</v>
      </c>
      <c r="J198" s="9">
        <v>5</v>
      </c>
      <c r="K198" s="9">
        <v>6</v>
      </c>
      <c r="L198" s="10">
        <v>7</v>
      </c>
    </row>
    <row r="199" spans="4:14" ht="13.5" thickBot="1" x14ac:dyDescent="0.25">
      <c r="D199" s="12">
        <v>25</v>
      </c>
      <c r="E199" s="9" t="e">
        <f>IF(Tabelle1!$B109="",NA(),IF(ABS((Tabelle1!$B109-Tabelle1!$L$79)/Tabelle1!$L$80)&gt;3.5,3.5*(Tabelle1!$B109-Tabelle1!$L$79)/ABS(Tabelle1!$B109-Tabelle1!$L$79)+4,(Tabelle1!$B109-Tabelle1!$L$79)/Tabelle1!$L$80+4))</f>
        <v>#N/A</v>
      </c>
      <c r="F199" s="12">
        <v>1</v>
      </c>
      <c r="G199" s="12">
        <v>2</v>
      </c>
      <c r="H199" s="12">
        <v>3</v>
      </c>
      <c r="I199" s="12">
        <v>4</v>
      </c>
      <c r="J199" s="12">
        <v>5</v>
      </c>
      <c r="K199" s="12">
        <v>6</v>
      </c>
      <c r="L199" s="13">
        <v>7</v>
      </c>
    </row>
    <row r="200" spans="4:14" ht="13.5" thickBot="1" x14ac:dyDescent="0.25"/>
    <row r="201" spans="4:14" x14ac:dyDescent="0.2">
      <c r="D201" s="2" t="s">
        <v>15</v>
      </c>
      <c r="E201" s="2" t="s">
        <v>26</v>
      </c>
      <c r="F201" s="14" t="s">
        <v>16</v>
      </c>
      <c r="G201" s="14" t="s">
        <v>17</v>
      </c>
      <c r="H201" s="14" t="s">
        <v>18</v>
      </c>
      <c r="I201" s="14" t="s">
        <v>19</v>
      </c>
      <c r="J201" s="14" t="s">
        <v>20</v>
      </c>
      <c r="K201" s="14" t="s">
        <v>21</v>
      </c>
      <c r="L201" s="15" t="s">
        <v>22</v>
      </c>
      <c r="N201">
        <v>3.2</v>
      </c>
    </row>
    <row r="202" spans="4:14" x14ac:dyDescent="0.2">
      <c r="D202" s="5"/>
      <c r="E202" s="5"/>
      <c r="F202" s="5"/>
      <c r="G202" s="5"/>
      <c r="H202" s="5"/>
      <c r="I202" s="5"/>
      <c r="J202" s="5"/>
      <c r="K202" s="5"/>
      <c r="L202" s="8"/>
    </row>
    <row r="203" spans="4:14" x14ac:dyDescent="0.2">
      <c r="D203" s="9">
        <v>1</v>
      </c>
      <c r="E203" s="9" t="e">
        <f>IF(Tabelle1!$T85="",NA(),IF(ABS((Tabelle1!$T85-Tabelle1!$AD$79)/Tabelle1!$AD$80)&gt;3.5,3.5*(Tabelle1!$T85-Tabelle1!$AD$79)/ABS(Tabelle1!$T85-Tabelle1!$AD$79)+4,(Tabelle1!$T85-Tabelle1!$AD$79)/Tabelle1!$AD$80+4))</f>
        <v>#N/A</v>
      </c>
      <c r="F203" s="9">
        <v>1</v>
      </c>
      <c r="G203" s="9">
        <v>2</v>
      </c>
      <c r="H203" s="9">
        <v>3</v>
      </c>
      <c r="I203" s="9">
        <v>4</v>
      </c>
      <c r="J203" s="9">
        <v>5</v>
      </c>
      <c r="K203" s="9">
        <v>6</v>
      </c>
      <c r="L203" s="10">
        <v>7</v>
      </c>
    </row>
    <row r="204" spans="4:14" x14ac:dyDescent="0.2">
      <c r="D204" s="9">
        <v>2</v>
      </c>
      <c r="E204" s="9" t="e">
        <f>IF(Tabelle1!$T86="",NA(),IF(ABS((Tabelle1!$T86-Tabelle1!$AD$79)/Tabelle1!$AD$80)&gt;3.5,3.5*(Tabelle1!$T86-Tabelle1!$AD$79)/ABS(Tabelle1!$T86-Tabelle1!$AD$79)+4,(Tabelle1!$T86-Tabelle1!$AD$79)/Tabelle1!$AD$80+4))</f>
        <v>#N/A</v>
      </c>
      <c r="F204" s="9">
        <v>1</v>
      </c>
      <c r="G204" s="9">
        <v>2</v>
      </c>
      <c r="H204" s="9">
        <v>3</v>
      </c>
      <c r="I204" s="9">
        <v>4</v>
      </c>
      <c r="J204" s="9">
        <v>5</v>
      </c>
      <c r="K204" s="9">
        <v>6</v>
      </c>
      <c r="L204" s="10">
        <v>7</v>
      </c>
    </row>
    <row r="205" spans="4:14" x14ac:dyDescent="0.2">
      <c r="D205" s="9">
        <v>3</v>
      </c>
      <c r="E205" s="9" t="e">
        <f>IF(Tabelle1!$T87="",NA(),IF(ABS((Tabelle1!$T87-Tabelle1!$AD$79)/Tabelle1!$AD$80)&gt;3.5,3.5*(Tabelle1!$T87-Tabelle1!$AD$79)/ABS(Tabelle1!$T87-Tabelle1!$AD$79)+4,(Tabelle1!$T87-Tabelle1!$AD$79)/Tabelle1!$AD$80+4))</f>
        <v>#N/A</v>
      </c>
      <c r="F205" s="9">
        <v>1</v>
      </c>
      <c r="G205" s="9">
        <v>2</v>
      </c>
      <c r="H205" s="9">
        <v>3</v>
      </c>
      <c r="I205" s="9">
        <v>4</v>
      </c>
      <c r="J205" s="9">
        <v>5</v>
      </c>
      <c r="K205" s="9">
        <v>6</v>
      </c>
      <c r="L205" s="10">
        <v>7</v>
      </c>
    </row>
    <row r="206" spans="4:14" x14ac:dyDescent="0.2">
      <c r="D206" s="9">
        <v>4</v>
      </c>
      <c r="E206" s="9" t="e">
        <f>IF(Tabelle1!$T88="",NA(),IF(ABS((Tabelle1!$T88-Tabelle1!$AD$79)/Tabelle1!$AD$80)&gt;3.5,3.5*(Tabelle1!$T88-Tabelle1!$AD$79)/ABS(Tabelle1!$T88-Tabelle1!$AD$79)+4,(Tabelle1!$T88-Tabelle1!$AD$79)/Tabelle1!$AD$80+4))</f>
        <v>#N/A</v>
      </c>
      <c r="F206" s="9">
        <v>1</v>
      </c>
      <c r="G206" s="9">
        <v>2</v>
      </c>
      <c r="H206" s="9">
        <v>3</v>
      </c>
      <c r="I206" s="9">
        <v>4</v>
      </c>
      <c r="J206" s="9">
        <v>5</v>
      </c>
      <c r="K206" s="9">
        <v>6</v>
      </c>
      <c r="L206" s="10">
        <v>7</v>
      </c>
    </row>
    <row r="207" spans="4:14" x14ac:dyDescent="0.2">
      <c r="D207" s="9">
        <v>5</v>
      </c>
      <c r="E207" s="9" t="e">
        <f>IF(Tabelle1!$T89="",NA(),IF(ABS((Tabelle1!$T89-Tabelle1!$AD$79)/Tabelle1!$AD$80)&gt;3.5,3.5*(Tabelle1!$T89-Tabelle1!$AD$79)/ABS(Tabelle1!$T89-Tabelle1!$AD$79)+4,(Tabelle1!$T89-Tabelle1!$AD$79)/Tabelle1!$AD$80+4))</f>
        <v>#N/A</v>
      </c>
      <c r="F207" s="9">
        <v>1</v>
      </c>
      <c r="G207" s="9">
        <v>2</v>
      </c>
      <c r="H207" s="9">
        <v>3</v>
      </c>
      <c r="I207" s="9">
        <v>4</v>
      </c>
      <c r="J207" s="9">
        <v>5</v>
      </c>
      <c r="K207" s="9">
        <v>6</v>
      </c>
      <c r="L207" s="10">
        <v>7</v>
      </c>
    </row>
    <row r="208" spans="4:14" x14ac:dyDescent="0.2">
      <c r="D208" s="9">
        <v>6</v>
      </c>
      <c r="E208" s="9" t="e">
        <f>IF(Tabelle1!$T90="",NA(),IF(ABS((Tabelle1!$T90-Tabelle1!$AD$79)/Tabelle1!$AD$80)&gt;3.5,3.5*(Tabelle1!$T90-Tabelle1!$AD$79)/ABS(Tabelle1!$T90-Tabelle1!$AD$79)+4,(Tabelle1!$T90-Tabelle1!$AD$79)/Tabelle1!$AD$80+4))</f>
        <v>#N/A</v>
      </c>
      <c r="F208" s="9">
        <v>1</v>
      </c>
      <c r="G208" s="9">
        <v>2</v>
      </c>
      <c r="H208" s="9">
        <v>3</v>
      </c>
      <c r="I208" s="9">
        <v>4</v>
      </c>
      <c r="J208" s="9">
        <v>5</v>
      </c>
      <c r="K208" s="9">
        <v>6</v>
      </c>
      <c r="L208" s="10">
        <v>7</v>
      </c>
    </row>
    <row r="209" spans="4:12" x14ac:dyDescent="0.2">
      <c r="D209" s="9">
        <v>7</v>
      </c>
      <c r="E209" s="9" t="e">
        <f>IF(Tabelle1!$T91="",NA(),IF(ABS((Tabelle1!$T91-Tabelle1!$AD$79)/Tabelle1!$AD$80)&gt;3.5,3.5*(Tabelle1!$T91-Tabelle1!$AD$79)/ABS(Tabelle1!$T91-Tabelle1!$AD$79)+4,(Tabelle1!$T91-Tabelle1!$AD$79)/Tabelle1!$AD$80+4))</f>
        <v>#N/A</v>
      </c>
      <c r="F209" s="9">
        <v>1</v>
      </c>
      <c r="G209" s="9">
        <v>2</v>
      </c>
      <c r="H209" s="9">
        <v>3</v>
      </c>
      <c r="I209" s="9">
        <v>4</v>
      </c>
      <c r="J209" s="9">
        <v>5</v>
      </c>
      <c r="K209" s="9">
        <v>6</v>
      </c>
      <c r="L209" s="10">
        <v>7</v>
      </c>
    </row>
    <row r="210" spans="4:12" x14ac:dyDescent="0.2">
      <c r="D210" s="9">
        <v>8</v>
      </c>
      <c r="E210" s="9" t="e">
        <f>IF(Tabelle1!$T92="",NA(),IF(ABS((Tabelle1!$T92-Tabelle1!$AD$79)/Tabelle1!$AD$80)&gt;3.5,3.5*(Tabelle1!$T92-Tabelle1!$AD$79)/ABS(Tabelle1!$T92-Tabelle1!$AD$79)+4,(Tabelle1!$T92-Tabelle1!$AD$79)/Tabelle1!$AD$80+4))</f>
        <v>#N/A</v>
      </c>
      <c r="F210" s="9">
        <v>1</v>
      </c>
      <c r="G210" s="9">
        <v>2</v>
      </c>
      <c r="H210" s="9">
        <v>3</v>
      </c>
      <c r="I210" s="9">
        <v>4</v>
      </c>
      <c r="J210" s="9">
        <v>5</v>
      </c>
      <c r="K210" s="9">
        <v>6</v>
      </c>
      <c r="L210" s="10">
        <v>7</v>
      </c>
    </row>
    <row r="211" spans="4:12" x14ac:dyDescent="0.2">
      <c r="D211" s="9">
        <v>9</v>
      </c>
      <c r="E211" s="9" t="e">
        <f>IF(Tabelle1!$T93="",NA(),IF(ABS((Tabelle1!$T93-Tabelle1!$AD$79)/Tabelle1!$AD$80)&gt;3.5,3.5*(Tabelle1!$T93-Tabelle1!$AD$79)/ABS(Tabelle1!$T93-Tabelle1!$AD$79)+4,(Tabelle1!$T93-Tabelle1!$AD$79)/Tabelle1!$AD$80+4))</f>
        <v>#N/A</v>
      </c>
      <c r="F211" s="9">
        <v>1</v>
      </c>
      <c r="G211" s="9">
        <v>2</v>
      </c>
      <c r="H211" s="9">
        <v>3</v>
      </c>
      <c r="I211" s="9">
        <v>4</v>
      </c>
      <c r="J211" s="9">
        <v>5</v>
      </c>
      <c r="K211" s="9">
        <v>6</v>
      </c>
      <c r="L211" s="10">
        <v>7</v>
      </c>
    </row>
    <row r="212" spans="4:12" x14ac:dyDescent="0.2">
      <c r="D212" s="9">
        <v>10</v>
      </c>
      <c r="E212" s="9" t="e">
        <f>IF(Tabelle1!$T94="",NA(),IF(ABS((Tabelle1!$T94-Tabelle1!$AD$79)/Tabelle1!$AD$80)&gt;3.5,3.5*(Tabelle1!$T94-Tabelle1!$AD$79)/ABS(Tabelle1!$T94-Tabelle1!$AD$79)+4,(Tabelle1!$T94-Tabelle1!$AD$79)/Tabelle1!$AD$80+4))</f>
        <v>#N/A</v>
      </c>
      <c r="F212" s="9">
        <v>1</v>
      </c>
      <c r="G212" s="9">
        <v>2</v>
      </c>
      <c r="H212" s="9">
        <v>3</v>
      </c>
      <c r="I212" s="9">
        <v>4</v>
      </c>
      <c r="J212" s="9">
        <v>5</v>
      </c>
      <c r="K212" s="9">
        <v>6</v>
      </c>
      <c r="L212" s="10">
        <v>7</v>
      </c>
    </row>
    <row r="213" spans="4:12" x14ac:dyDescent="0.2">
      <c r="D213" s="9">
        <v>11</v>
      </c>
      <c r="E213" s="9" t="e">
        <f>IF(Tabelle1!$T95="",NA(),IF(ABS((Tabelle1!$T95-Tabelle1!$AD$79)/Tabelle1!$AD$80)&gt;3.5,3.5*(Tabelle1!$T95-Tabelle1!$AD$79)/ABS(Tabelle1!$T95-Tabelle1!$AD$79)+4,(Tabelle1!$T95-Tabelle1!$AD$79)/Tabelle1!$AD$80+4))</f>
        <v>#N/A</v>
      </c>
      <c r="F213" s="9">
        <v>1</v>
      </c>
      <c r="G213" s="9">
        <v>2</v>
      </c>
      <c r="H213" s="9">
        <v>3</v>
      </c>
      <c r="I213" s="9">
        <v>4</v>
      </c>
      <c r="J213" s="9">
        <v>5</v>
      </c>
      <c r="K213" s="9">
        <v>6</v>
      </c>
      <c r="L213" s="10">
        <v>7</v>
      </c>
    </row>
    <row r="214" spans="4:12" x14ac:dyDescent="0.2">
      <c r="D214" s="9">
        <v>12</v>
      </c>
      <c r="E214" s="9" t="e">
        <f>IF(Tabelle1!$T96="",NA(),IF(ABS((Tabelle1!$T96-Tabelle1!$AD$79)/Tabelle1!$AD$80)&gt;3.5,3.5*(Tabelle1!$T96-Tabelle1!$AD$79)/ABS(Tabelle1!$T96-Tabelle1!$AD$79)+4,(Tabelle1!$T96-Tabelle1!$AD$79)/Tabelle1!$AD$80+4))</f>
        <v>#N/A</v>
      </c>
      <c r="F214" s="9">
        <v>1</v>
      </c>
      <c r="G214" s="9">
        <v>2</v>
      </c>
      <c r="H214" s="9">
        <v>3</v>
      </c>
      <c r="I214" s="9">
        <v>4</v>
      </c>
      <c r="J214" s="9">
        <v>5</v>
      </c>
      <c r="K214" s="9">
        <v>6</v>
      </c>
      <c r="L214" s="10">
        <v>7</v>
      </c>
    </row>
    <row r="215" spans="4:12" x14ac:dyDescent="0.2">
      <c r="D215" s="9">
        <v>13</v>
      </c>
      <c r="E215" s="9" t="e">
        <f>IF(Tabelle1!$T97="",NA(),IF(ABS((Tabelle1!$T97-Tabelle1!$AD$79)/Tabelle1!$AD$80)&gt;3.5,3.5*(Tabelle1!$T97-Tabelle1!$AD$79)/ABS(Tabelle1!$T97-Tabelle1!$AD$79)+4,(Tabelle1!$T97-Tabelle1!$AD$79)/Tabelle1!$AD$80+4))</f>
        <v>#N/A</v>
      </c>
      <c r="F215" s="9">
        <v>1</v>
      </c>
      <c r="G215" s="9">
        <v>2</v>
      </c>
      <c r="H215" s="9">
        <v>3</v>
      </c>
      <c r="I215" s="9">
        <v>4</v>
      </c>
      <c r="J215" s="9">
        <v>5</v>
      </c>
      <c r="K215" s="9">
        <v>6</v>
      </c>
      <c r="L215" s="10">
        <v>7</v>
      </c>
    </row>
    <row r="216" spans="4:12" x14ac:dyDescent="0.2">
      <c r="D216" s="9">
        <v>14</v>
      </c>
      <c r="E216" s="9" t="e">
        <f>IF(Tabelle1!$T98="",NA(),IF(ABS((Tabelle1!$T98-Tabelle1!$AD$79)/Tabelle1!$AD$80)&gt;3.5,3.5*(Tabelle1!$T98-Tabelle1!$AD$79)/ABS(Tabelle1!$T98-Tabelle1!$AD$79)+4,(Tabelle1!$T98-Tabelle1!$AD$79)/Tabelle1!$AD$80+4))</f>
        <v>#N/A</v>
      </c>
      <c r="F216" s="9">
        <v>1</v>
      </c>
      <c r="G216" s="9">
        <v>2</v>
      </c>
      <c r="H216" s="9">
        <v>3</v>
      </c>
      <c r="I216" s="9">
        <v>4</v>
      </c>
      <c r="J216" s="9">
        <v>5</v>
      </c>
      <c r="K216" s="9">
        <v>6</v>
      </c>
      <c r="L216" s="10">
        <v>7</v>
      </c>
    </row>
    <row r="217" spans="4:12" x14ac:dyDescent="0.2">
      <c r="D217" s="9">
        <v>15</v>
      </c>
      <c r="E217" s="9" t="e">
        <f>IF(Tabelle1!$T99="",NA(),IF(ABS((Tabelle1!$T99-Tabelle1!$AD$79)/Tabelle1!$AD$80)&gt;3.5,3.5*(Tabelle1!$T99-Tabelle1!$AD$79)/ABS(Tabelle1!$T99-Tabelle1!$AD$79)+4,(Tabelle1!$T99-Tabelle1!$AD$79)/Tabelle1!$AD$80+4))</f>
        <v>#N/A</v>
      </c>
      <c r="F217" s="9">
        <v>1</v>
      </c>
      <c r="G217" s="9">
        <v>2</v>
      </c>
      <c r="H217" s="9">
        <v>3</v>
      </c>
      <c r="I217" s="9">
        <v>4</v>
      </c>
      <c r="J217" s="9">
        <v>5</v>
      </c>
      <c r="K217" s="9">
        <v>6</v>
      </c>
      <c r="L217" s="10">
        <v>7</v>
      </c>
    </row>
    <row r="218" spans="4:12" x14ac:dyDescent="0.2">
      <c r="D218" s="9">
        <v>16</v>
      </c>
      <c r="E218" s="9" t="e">
        <f>IF(Tabelle1!$T100="",NA(),IF(ABS((Tabelle1!$T100-Tabelle1!$AD$79)/Tabelle1!$AD$80)&gt;3.5,3.5*(Tabelle1!$T100-Tabelle1!$AD$79)/ABS(Tabelle1!$T100-Tabelle1!$AD$79)+4,(Tabelle1!$T100-Tabelle1!$AD$79)/Tabelle1!$AD$80+4))</f>
        <v>#N/A</v>
      </c>
      <c r="F218" s="9">
        <v>1</v>
      </c>
      <c r="G218" s="9">
        <v>2</v>
      </c>
      <c r="H218" s="9">
        <v>3</v>
      </c>
      <c r="I218" s="9">
        <v>4</v>
      </c>
      <c r="J218" s="9">
        <v>5</v>
      </c>
      <c r="K218" s="9">
        <v>6</v>
      </c>
      <c r="L218" s="10">
        <v>7</v>
      </c>
    </row>
    <row r="219" spans="4:12" x14ac:dyDescent="0.2">
      <c r="D219" s="9">
        <v>17</v>
      </c>
      <c r="E219" s="9" t="e">
        <f>IF(Tabelle1!$T101="",NA(),IF(ABS((Tabelle1!$T101-Tabelle1!$AD$79)/Tabelle1!$AD$80)&gt;3.5,3.5*(Tabelle1!$T101-Tabelle1!$AD$79)/ABS(Tabelle1!$T101-Tabelle1!$AD$79)+4,(Tabelle1!$T101-Tabelle1!$AD$79)/Tabelle1!$AD$80+4))</f>
        <v>#N/A</v>
      </c>
      <c r="F219" s="9">
        <v>1</v>
      </c>
      <c r="G219" s="9">
        <v>2</v>
      </c>
      <c r="H219" s="9">
        <v>3</v>
      </c>
      <c r="I219" s="9">
        <v>4</v>
      </c>
      <c r="J219" s="9">
        <v>5</v>
      </c>
      <c r="K219" s="9">
        <v>6</v>
      </c>
      <c r="L219" s="10">
        <v>7</v>
      </c>
    </row>
    <row r="220" spans="4:12" x14ac:dyDescent="0.2">
      <c r="D220" s="9">
        <v>18</v>
      </c>
      <c r="E220" s="9" t="e">
        <f>IF(Tabelle1!$T102="",NA(),IF(ABS((Tabelle1!$T102-Tabelle1!$AD$79)/Tabelle1!$AD$80)&gt;3.5,3.5*(Tabelle1!$T102-Tabelle1!$AD$79)/ABS(Tabelle1!$T102-Tabelle1!$AD$79)+4,(Tabelle1!$T102-Tabelle1!$AD$79)/Tabelle1!$AD$80+4))</f>
        <v>#N/A</v>
      </c>
      <c r="F220" s="9">
        <v>1</v>
      </c>
      <c r="G220" s="9">
        <v>2</v>
      </c>
      <c r="H220" s="9">
        <v>3</v>
      </c>
      <c r="I220" s="9">
        <v>4</v>
      </c>
      <c r="J220" s="9">
        <v>5</v>
      </c>
      <c r="K220" s="9">
        <v>6</v>
      </c>
      <c r="L220" s="10">
        <v>7</v>
      </c>
    </row>
    <row r="221" spans="4:12" x14ac:dyDescent="0.2">
      <c r="D221" s="9">
        <v>19</v>
      </c>
      <c r="E221" s="9" t="e">
        <f>IF(Tabelle1!$T103="",NA(),IF(ABS((Tabelle1!$T103-Tabelle1!$AD$79)/Tabelle1!$AD$80)&gt;3.5,3.5*(Tabelle1!$T103-Tabelle1!$AD$79)/ABS(Tabelle1!$T103-Tabelle1!$AD$79)+4,(Tabelle1!$T103-Tabelle1!$AD$79)/Tabelle1!$AD$80+4))</f>
        <v>#N/A</v>
      </c>
      <c r="F221" s="9">
        <v>1</v>
      </c>
      <c r="G221" s="9">
        <v>2</v>
      </c>
      <c r="H221" s="9">
        <v>3</v>
      </c>
      <c r="I221" s="9">
        <v>4</v>
      </c>
      <c r="J221" s="9">
        <v>5</v>
      </c>
      <c r="K221" s="9">
        <v>6</v>
      </c>
      <c r="L221" s="10">
        <v>7</v>
      </c>
    </row>
    <row r="222" spans="4:12" x14ac:dyDescent="0.2">
      <c r="D222" s="9">
        <v>20</v>
      </c>
      <c r="E222" s="9" t="e">
        <f>IF(Tabelle1!$T104="",NA(),IF(ABS((Tabelle1!$T104-Tabelle1!$AD$79)/Tabelle1!$AD$80)&gt;3.5,3.5*(Tabelle1!$T104-Tabelle1!$AD$79)/ABS(Tabelle1!$T104-Tabelle1!$AD$79)+4,(Tabelle1!$T104-Tabelle1!$AD$79)/Tabelle1!$AD$80+4))</f>
        <v>#N/A</v>
      </c>
      <c r="F222" s="9">
        <v>1</v>
      </c>
      <c r="G222" s="9">
        <v>2</v>
      </c>
      <c r="H222" s="9">
        <v>3</v>
      </c>
      <c r="I222" s="9">
        <v>4</v>
      </c>
      <c r="J222" s="9">
        <v>5</v>
      </c>
      <c r="K222" s="9">
        <v>6</v>
      </c>
      <c r="L222" s="10">
        <v>7</v>
      </c>
    </row>
    <row r="223" spans="4:12" x14ac:dyDescent="0.2">
      <c r="D223" s="9">
        <v>21</v>
      </c>
      <c r="E223" s="9" t="e">
        <f>IF(Tabelle1!$T105="",NA(),IF(ABS((Tabelle1!$T105-Tabelle1!$AD$79)/Tabelle1!$AD$80)&gt;3.5,3.5*(Tabelle1!$T105-Tabelle1!$AD$79)/ABS(Tabelle1!$T105-Tabelle1!$AD$79)+4,(Tabelle1!$T105-Tabelle1!$AD$79)/Tabelle1!$AD$80+4))</f>
        <v>#N/A</v>
      </c>
      <c r="F223" s="9">
        <v>1</v>
      </c>
      <c r="G223" s="9">
        <v>2</v>
      </c>
      <c r="H223" s="9">
        <v>3</v>
      </c>
      <c r="I223" s="9">
        <v>4</v>
      </c>
      <c r="J223" s="9">
        <v>5</v>
      </c>
      <c r="K223" s="9">
        <v>6</v>
      </c>
      <c r="L223" s="10">
        <v>7</v>
      </c>
    </row>
    <row r="224" spans="4:12" x14ac:dyDescent="0.2">
      <c r="D224" s="9">
        <v>22</v>
      </c>
      <c r="E224" s="9" t="e">
        <f>IF(Tabelle1!$T106="",NA(),IF(ABS((Tabelle1!$T106-Tabelle1!$AD$79)/Tabelle1!$AD$80)&gt;3.5,3.5*(Tabelle1!$T106-Tabelle1!$AD$79)/ABS(Tabelle1!$T106-Tabelle1!$AD$79)+4,(Tabelle1!$T106-Tabelle1!$AD$79)/Tabelle1!$AD$80+4))</f>
        <v>#N/A</v>
      </c>
      <c r="F224" s="9">
        <v>1</v>
      </c>
      <c r="G224" s="9">
        <v>2</v>
      </c>
      <c r="H224" s="9">
        <v>3</v>
      </c>
      <c r="I224" s="9">
        <v>4</v>
      </c>
      <c r="J224" s="9">
        <v>5</v>
      </c>
      <c r="K224" s="9">
        <v>6</v>
      </c>
      <c r="L224" s="10">
        <v>7</v>
      </c>
    </row>
    <row r="225" spans="4:14" x14ac:dyDescent="0.2">
      <c r="D225" s="9">
        <v>23</v>
      </c>
      <c r="E225" s="9" t="e">
        <f>IF(Tabelle1!$T107="",NA(),IF(ABS((Tabelle1!$T107-Tabelle1!$AD$79)/Tabelle1!$AD$80)&gt;3.5,3.5*(Tabelle1!$T107-Tabelle1!$AD$79)/ABS(Tabelle1!$T107-Tabelle1!$AD$79)+4,(Tabelle1!$T107-Tabelle1!$AD$79)/Tabelle1!$AD$80+4))</f>
        <v>#N/A</v>
      </c>
      <c r="F225" s="9">
        <v>1</v>
      </c>
      <c r="G225" s="9">
        <v>2</v>
      </c>
      <c r="H225" s="9">
        <v>3</v>
      </c>
      <c r="I225" s="9">
        <v>4</v>
      </c>
      <c r="J225" s="9">
        <v>5</v>
      </c>
      <c r="K225" s="9">
        <v>6</v>
      </c>
      <c r="L225" s="10">
        <v>7</v>
      </c>
    </row>
    <row r="226" spans="4:14" x14ac:dyDescent="0.2">
      <c r="D226" s="9">
        <v>24</v>
      </c>
      <c r="E226" s="9" t="e">
        <f>IF(Tabelle1!$T108="",NA(),IF(ABS((Tabelle1!$T108-Tabelle1!$AD$79)/Tabelle1!$AD$80)&gt;3.5,3.5*(Tabelle1!$T108-Tabelle1!$AD$79)/ABS(Tabelle1!$T108-Tabelle1!$AD$79)+4,(Tabelle1!$T108-Tabelle1!$AD$79)/Tabelle1!$AD$80+4))</f>
        <v>#N/A</v>
      </c>
      <c r="F226" s="9">
        <v>1</v>
      </c>
      <c r="G226" s="9">
        <v>2</v>
      </c>
      <c r="H226" s="9">
        <v>3</v>
      </c>
      <c r="I226" s="9">
        <v>4</v>
      </c>
      <c r="J226" s="9">
        <v>5</v>
      </c>
      <c r="K226" s="9">
        <v>6</v>
      </c>
      <c r="L226" s="10">
        <v>7</v>
      </c>
    </row>
    <row r="227" spans="4:14" ht="13.5" thickBot="1" x14ac:dyDescent="0.25">
      <c r="D227" s="12">
        <v>25</v>
      </c>
      <c r="E227" s="9" t="e">
        <f>IF(Tabelle1!$T109="",NA(),IF(ABS((Tabelle1!$T109-Tabelle1!$AD$79)/Tabelle1!$AD$80)&gt;3.5,3.5*(Tabelle1!$T109-Tabelle1!$AD$79)/ABS(Tabelle1!$T109-Tabelle1!$AD$79)+4,(Tabelle1!$T109-Tabelle1!$AD$79)/Tabelle1!$AD$80+4))</f>
        <v>#N/A</v>
      </c>
      <c r="F227" s="12">
        <v>1</v>
      </c>
      <c r="G227" s="12">
        <v>2</v>
      </c>
      <c r="H227" s="12">
        <v>3</v>
      </c>
      <c r="I227" s="12">
        <v>4</v>
      </c>
      <c r="J227" s="12">
        <v>5</v>
      </c>
      <c r="K227" s="12">
        <v>6</v>
      </c>
      <c r="L227" s="13">
        <v>7</v>
      </c>
    </row>
    <row r="228" spans="4:14" ht="13.5" thickBot="1" x14ac:dyDescent="0.25"/>
    <row r="229" spans="4:14" x14ac:dyDescent="0.2">
      <c r="D229" s="2" t="s">
        <v>15</v>
      </c>
      <c r="E229" s="2" t="s">
        <v>26</v>
      </c>
      <c r="F229" s="14" t="s">
        <v>16</v>
      </c>
      <c r="G229" s="14" t="s">
        <v>17</v>
      </c>
      <c r="H229" s="14" t="s">
        <v>18</v>
      </c>
      <c r="I229" s="14" t="s">
        <v>19</v>
      </c>
      <c r="J229" s="14" t="s">
        <v>20</v>
      </c>
      <c r="K229" s="14" t="s">
        <v>21</v>
      </c>
      <c r="L229" s="15" t="s">
        <v>22</v>
      </c>
      <c r="N229">
        <v>3.3</v>
      </c>
    </row>
    <row r="230" spans="4:14" x14ac:dyDescent="0.2">
      <c r="D230" s="5"/>
      <c r="E230" s="5"/>
      <c r="F230" s="5"/>
      <c r="G230" s="5"/>
      <c r="H230" s="5"/>
      <c r="I230" s="5"/>
      <c r="J230" s="5"/>
      <c r="K230" s="5"/>
      <c r="L230" s="8"/>
    </row>
    <row r="231" spans="4:14" x14ac:dyDescent="0.2">
      <c r="D231" s="9">
        <v>1</v>
      </c>
      <c r="E231" s="9" t="e">
        <f>IF(Tabelle1!$AL85="",NA(),IF(ABS((Tabelle1!$AL85-Tabelle1!$AV$79)/Tabelle1!$AV$80)&gt;3.5,3.5*(Tabelle1!$AL85-Tabelle1!$AV$79)/ABS(Tabelle1!$AL85-Tabelle1!$AV$79)+4,(Tabelle1!$AL85-Tabelle1!$AV$79)/Tabelle1!$AV$80+4))</f>
        <v>#N/A</v>
      </c>
      <c r="F231" s="9">
        <v>1</v>
      </c>
      <c r="G231" s="9">
        <v>2</v>
      </c>
      <c r="H231" s="9">
        <v>3</v>
      </c>
      <c r="I231" s="9">
        <v>4</v>
      </c>
      <c r="J231" s="9">
        <v>5</v>
      </c>
      <c r="K231" s="9">
        <v>6</v>
      </c>
      <c r="L231" s="10">
        <v>7</v>
      </c>
    </row>
    <row r="232" spans="4:14" x14ac:dyDescent="0.2">
      <c r="D232" s="9">
        <v>2</v>
      </c>
      <c r="E232" s="9" t="e">
        <f>IF(Tabelle1!$AL86="",NA(),IF(ABS((Tabelle1!$AL86-Tabelle1!$AV$79)/Tabelle1!$AV$80)&gt;3.5,3.5*(Tabelle1!$AL86-Tabelle1!$AV$79)/ABS(Tabelle1!$AL86-Tabelle1!$AV$79)+4,(Tabelle1!$AL86-Tabelle1!$AV$79)/Tabelle1!$AV$80+4))</f>
        <v>#N/A</v>
      </c>
      <c r="F232" s="9">
        <v>1</v>
      </c>
      <c r="G232" s="9">
        <v>2</v>
      </c>
      <c r="H232" s="9">
        <v>3</v>
      </c>
      <c r="I232" s="9">
        <v>4</v>
      </c>
      <c r="J232" s="9">
        <v>5</v>
      </c>
      <c r="K232" s="9">
        <v>6</v>
      </c>
      <c r="L232" s="10">
        <v>7</v>
      </c>
    </row>
    <row r="233" spans="4:14" x14ac:dyDescent="0.2">
      <c r="D233" s="9">
        <v>3</v>
      </c>
      <c r="E233" s="9" t="e">
        <f>IF(Tabelle1!$AL87="",NA(),IF(ABS((Tabelle1!$AL87-Tabelle1!$AV$79)/Tabelle1!$AV$80)&gt;3.5,3.5*(Tabelle1!$AL87-Tabelle1!$AV$79)/ABS(Tabelle1!$AL87-Tabelle1!$AV$79)+4,(Tabelle1!$AL87-Tabelle1!$AV$79)/Tabelle1!$AV$80+4))</f>
        <v>#N/A</v>
      </c>
      <c r="F233" s="9">
        <v>1</v>
      </c>
      <c r="G233" s="9">
        <v>2</v>
      </c>
      <c r="H233" s="9">
        <v>3</v>
      </c>
      <c r="I233" s="9">
        <v>4</v>
      </c>
      <c r="J233" s="9">
        <v>5</v>
      </c>
      <c r="K233" s="9">
        <v>6</v>
      </c>
      <c r="L233" s="10">
        <v>7</v>
      </c>
    </row>
    <row r="234" spans="4:14" x14ac:dyDescent="0.2">
      <c r="D234" s="9">
        <v>4</v>
      </c>
      <c r="E234" s="9" t="e">
        <f>IF(Tabelle1!$AL88="",NA(),IF(ABS((Tabelle1!$AL88-Tabelle1!$AV$79)/Tabelle1!$AV$80)&gt;3.5,3.5*(Tabelle1!$AL88-Tabelle1!$AV$79)/ABS(Tabelle1!$AL88-Tabelle1!$AV$79)+4,(Tabelle1!$AL88-Tabelle1!$AV$79)/Tabelle1!$AV$80+4))</f>
        <v>#N/A</v>
      </c>
      <c r="F234" s="9">
        <v>1</v>
      </c>
      <c r="G234" s="9">
        <v>2</v>
      </c>
      <c r="H234" s="9">
        <v>3</v>
      </c>
      <c r="I234" s="9">
        <v>4</v>
      </c>
      <c r="J234" s="9">
        <v>5</v>
      </c>
      <c r="K234" s="9">
        <v>6</v>
      </c>
      <c r="L234" s="10">
        <v>7</v>
      </c>
    </row>
    <row r="235" spans="4:14" x14ac:dyDescent="0.2">
      <c r="D235" s="9">
        <v>5</v>
      </c>
      <c r="E235" s="9" t="e">
        <f>IF(Tabelle1!$AL89="",NA(),IF(ABS((Tabelle1!$AL89-Tabelle1!$AV$79)/Tabelle1!$AV$80)&gt;3.5,3.5*(Tabelle1!$AL89-Tabelle1!$AV$79)/ABS(Tabelle1!$AL89-Tabelle1!$AV$79)+4,(Tabelle1!$AL89-Tabelle1!$AV$79)/Tabelle1!$AV$80+4))</f>
        <v>#N/A</v>
      </c>
      <c r="F235" s="9">
        <v>1</v>
      </c>
      <c r="G235" s="9">
        <v>2</v>
      </c>
      <c r="H235" s="9">
        <v>3</v>
      </c>
      <c r="I235" s="9">
        <v>4</v>
      </c>
      <c r="J235" s="9">
        <v>5</v>
      </c>
      <c r="K235" s="9">
        <v>6</v>
      </c>
      <c r="L235" s="10">
        <v>7</v>
      </c>
    </row>
    <row r="236" spans="4:14" x14ac:dyDescent="0.2">
      <c r="D236" s="9">
        <v>6</v>
      </c>
      <c r="E236" s="9" t="e">
        <f>IF(Tabelle1!$AL90="",NA(),IF(ABS((Tabelle1!$AL90-Tabelle1!$AV$79)/Tabelle1!$AV$80)&gt;3.5,3.5*(Tabelle1!$AL90-Tabelle1!$AV$79)/ABS(Tabelle1!$AL90-Tabelle1!$AV$79)+4,(Tabelle1!$AL90-Tabelle1!$AV$79)/Tabelle1!$AV$80+4))</f>
        <v>#N/A</v>
      </c>
      <c r="F236" s="9">
        <v>1</v>
      </c>
      <c r="G236" s="9">
        <v>2</v>
      </c>
      <c r="H236" s="9">
        <v>3</v>
      </c>
      <c r="I236" s="9">
        <v>4</v>
      </c>
      <c r="J236" s="9">
        <v>5</v>
      </c>
      <c r="K236" s="9">
        <v>6</v>
      </c>
      <c r="L236" s="10">
        <v>7</v>
      </c>
    </row>
    <row r="237" spans="4:14" x14ac:dyDescent="0.2">
      <c r="D237" s="9">
        <v>7</v>
      </c>
      <c r="E237" s="9" t="e">
        <f>IF(Tabelle1!$AL91="",NA(),IF(ABS((Tabelle1!$AL91-Tabelle1!$AV$79)/Tabelle1!$AV$80)&gt;3.5,3.5*(Tabelle1!$AL91-Tabelle1!$AV$79)/ABS(Tabelle1!$AL91-Tabelle1!$AV$79)+4,(Tabelle1!$AL91-Tabelle1!$AV$79)/Tabelle1!$AV$80+4))</f>
        <v>#N/A</v>
      </c>
      <c r="F237" s="9">
        <v>1</v>
      </c>
      <c r="G237" s="9">
        <v>2</v>
      </c>
      <c r="H237" s="9">
        <v>3</v>
      </c>
      <c r="I237" s="9">
        <v>4</v>
      </c>
      <c r="J237" s="9">
        <v>5</v>
      </c>
      <c r="K237" s="9">
        <v>6</v>
      </c>
      <c r="L237" s="10">
        <v>7</v>
      </c>
    </row>
    <row r="238" spans="4:14" x14ac:dyDescent="0.2">
      <c r="D238" s="9">
        <v>8</v>
      </c>
      <c r="E238" s="9" t="e">
        <f>IF(Tabelle1!$AL92="",NA(),IF(ABS((Tabelle1!$AL92-Tabelle1!$AV$79)/Tabelle1!$AV$80)&gt;3.5,3.5*(Tabelle1!$AL92-Tabelle1!$AV$79)/ABS(Tabelle1!$AL92-Tabelle1!$AV$79)+4,(Tabelle1!$AL92-Tabelle1!$AV$79)/Tabelle1!$AV$80+4))</f>
        <v>#N/A</v>
      </c>
      <c r="F238" s="9">
        <v>1</v>
      </c>
      <c r="G238" s="9">
        <v>2</v>
      </c>
      <c r="H238" s="9">
        <v>3</v>
      </c>
      <c r="I238" s="9">
        <v>4</v>
      </c>
      <c r="J238" s="9">
        <v>5</v>
      </c>
      <c r="K238" s="9">
        <v>6</v>
      </c>
      <c r="L238" s="10">
        <v>7</v>
      </c>
    </row>
    <row r="239" spans="4:14" x14ac:dyDescent="0.2">
      <c r="D239" s="9">
        <v>9</v>
      </c>
      <c r="E239" s="9" t="e">
        <f>IF(Tabelle1!$AL93="",NA(),IF(ABS((Tabelle1!$AL93-Tabelle1!$AV$79)/Tabelle1!$AV$80)&gt;3.5,3.5*(Tabelle1!$AL93-Tabelle1!$AV$79)/ABS(Tabelle1!$AL93-Tabelle1!$AV$79)+4,(Tabelle1!$AL93-Tabelle1!$AV$79)/Tabelle1!$AV$80+4))</f>
        <v>#N/A</v>
      </c>
      <c r="F239" s="9">
        <v>1</v>
      </c>
      <c r="G239" s="9">
        <v>2</v>
      </c>
      <c r="H239" s="9">
        <v>3</v>
      </c>
      <c r="I239" s="9">
        <v>4</v>
      </c>
      <c r="J239" s="9">
        <v>5</v>
      </c>
      <c r="K239" s="9">
        <v>6</v>
      </c>
      <c r="L239" s="10">
        <v>7</v>
      </c>
    </row>
    <row r="240" spans="4:14" x14ac:dyDescent="0.2">
      <c r="D240" s="9">
        <v>10</v>
      </c>
      <c r="E240" s="9" t="e">
        <f>IF(Tabelle1!$AL94="",NA(),IF(ABS((Tabelle1!$AL94-Tabelle1!$AV$79)/Tabelle1!$AV$80)&gt;3.5,3.5*(Tabelle1!$AL94-Tabelle1!$AV$79)/ABS(Tabelle1!$AL94-Tabelle1!$AV$79)+4,(Tabelle1!$AL94-Tabelle1!$AV$79)/Tabelle1!$AV$80+4))</f>
        <v>#N/A</v>
      </c>
      <c r="F240" s="9">
        <v>1</v>
      </c>
      <c r="G240" s="9">
        <v>2</v>
      </c>
      <c r="H240" s="9">
        <v>3</v>
      </c>
      <c r="I240" s="9">
        <v>4</v>
      </c>
      <c r="J240" s="9">
        <v>5</v>
      </c>
      <c r="K240" s="9">
        <v>6</v>
      </c>
      <c r="L240" s="10">
        <v>7</v>
      </c>
    </row>
    <row r="241" spans="4:14" x14ac:dyDescent="0.2">
      <c r="D241" s="9">
        <v>11</v>
      </c>
      <c r="E241" s="9" t="e">
        <f>IF(Tabelle1!$AL95="",NA(),IF(ABS((Tabelle1!$AL95-Tabelle1!$AV$79)/Tabelle1!$AV$80)&gt;3.5,3.5*(Tabelle1!$AL95-Tabelle1!$AV$79)/ABS(Tabelle1!$AL95-Tabelle1!$AV$79)+4,(Tabelle1!$AL95-Tabelle1!$AV$79)/Tabelle1!$AV$80+4))</f>
        <v>#N/A</v>
      </c>
      <c r="F241" s="9">
        <v>1</v>
      </c>
      <c r="G241" s="9">
        <v>2</v>
      </c>
      <c r="H241" s="9">
        <v>3</v>
      </c>
      <c r="I241" s="9">
        <v>4</v>
      </c>
      <c r="J241" s="9">
        <v>5</v>
      </c>
      <c r="K241" s="9">
        <v>6</v>
      </c>
      <c r="L241" s="10">
        <v>7</v>
      </c>
    </row>
    <row r="242" spans="4:14" x14ac:dyDescent="0.2">
      <c r="D242" s="9">
        <v>12</v>
      </c>
      <c r="E242" s="9" t="e">
        <f>IF(Tabelle1!$AL96="",NA(),IF(ABS((Tabelle1!$AL96-Tabelle1!$AV$79)/Tabelle1!$AV$80)&gt;3.5,3.5*(Tabelle1!$AL96-Tabelle1!$AV$79)/ABS(Tabelle1!$AL96-Tabelle1!$AV$79)+4,(Tabelle1!$AL96-Tabelle1!$AV$79)/Tabelle1!$AV$80+4))</f>
        <v>#N/A</v>
      </c>
      <c r="F242" s="9">
        <v>1</v>
      </c>
      <c r="G242" s="9">
        <v>2</v>
      </c>
      <c r="H242" s="9">
        <v>3</v>
      </c>
      <c r="I242" s="9">
        <v>4</v>
      </c>
      <c r="J242" s="9">
        <v>5</v>
      </c>
      <c r="K242" s="9">
        <v>6</v>
      </c>
      <c r="L242" s="10">
        <v>7</v>
      </c>
    </row>
    <row r="243" spans="4:14" x14ac:dyDescent="0.2">
      <c r="D243" s="9">
        <v>13</v>
      </c>
      <c r="E243" s="9" t="e">
        <f>IF(Tabelle1!$AL97="",NA(),IF(ABS((Tabelle1!$AL97-Tabelle1!$AV$79)/Tabelle1!$AV$80)&gt;3.5,3.5*(Tabelle1!$AL97-Tabelle1!$AV$79)/ABS(Tabelle1!$AL97-Tabelle1!$AV$79)+4,(Tabelle1!$AL97-Tabelle1!$AV$79)/Tabelle1!$AV$80+4))</f>
        <v>#N/A</v>
      </c>
      <c r="F243" s="9">
        <v>1</v>
      </c>
      <c r="G243" s="9">
        <v>2</v>
      </c>
      <c r="H243" s="9">
        <v>3</v>
      </c>
      <c r="I243" s="9">
        <v>4</v>
      </c>
      <c r="J243" s="9">
        <v>5</v>
      </c>
      <c r="K243" s="9">
        <v>6</v>
      </c>
      <c r="L243" s="10">
        <v>7</v>
      </c>
    </row>
    <row r="244" spans="4:14" x14ac:dyDescent="0.2">
      <c r="D244" s="9">
        <v>14</v>
      </c>
      <c r="E244" s="9" t="e">
        <f>IF(Tabelle1!$AL98="",NA(),IF(ABS((Tabelle1!$AL98-Tabelle1!$AV$79)/Tabelle1!$AV$80)&gt;3.5,3.5*(Tabelle1!$AL98-Tabelle1!$AV$79)/ABS(Tabelle1!$AL98-Tabelle1!$AV$79)+4,(Tabelle1!$AL98-Tabelle1!$AV$79)/Tabelle1!$AV$80+4))</f>
        <v>#N/A</v>
      </c>
      <c r="F244" s="9">
        <v>1</v>
      </c>
      <c r="G244" s="9">
        <v>2</v>
      </c>
      <c r="H244" s="9">
        <v>3</v>
      </c>
      <c r="I244" s="9">
        <v>4</v>
      </c>
      <c r="J244" s="9">
        <v>5</v>
      </c>
      <c r="K244" s="9">
        <v>6</v>
      </c>
      <c r="L244" s="10">
        <v>7</v>
      </c>
    </row>
    <row r="245" spans="4:14" x14ac:dyDescent="0.2">
      <c r="D245" s="9">
        <v>15</v>
      </c>
      <c r="E245" s="9" t="e">
        <f>IF(Tabelle1!$AL99="",NA(),IF(ABS((Tabelle1!$AL99-Tabelle1!$AV$79)/Tabelle1!$AV$80)&gt;3.5,3.5*(Tabelle1!$AL99-Tabelle1!$AV$79)/ABS(Tabelle1!$AL99-Tabelle1!$AV$79)+4,(Tabelle1!$AL99-Tabelle1!$AV$79)/Tabelle1!$AV$80+4))</f>
        <v>#N/A</v>
      </c>
      <c r="F245" s="9">
        <v>1</v>
      </c>
      <c r="G245" s="9">
        <v>2</v>
      </c>
      <c r="H245" s="9">
        <v>3</v>
      </c>
      <c r="I245" s="9">
        <v>4</v>
      </c>
      <c r="J245" s="9">
        <v>5</v>
      </c>
      <c r="K245" s="9">
        <v>6</v>
      </c>
      <c r="L245" s="10">
        <v>7</v>
      </c>
    </row>
    <row r="246" spans="4:14" x14ac:dyDescent="0.2">
      <c r="D246" s="9">
        <v>16</v>
      </c>
      <c r="E246" s="9" t="e">
        <f>IF(Tabelle1!$AL100="",NA(),IF(ABS((Tabelle1!$AL100-Tabelle1!$AV$79)/Tabelle1!$AV$80)&gt;3.5,3.5*(Tabelle1!$AL100-Tabelle1!$AV$79)/ABS(Tabelle1!$AL100-Tabelle1!$AV$79)+4,(Tabelle1!$AL100-Tabelle1!$AV$79)/Tabelle1!$AV$80+4))</f>
        <v>#N/A</v>
      </c>
      <c r="F246" s="9">
        <v>1</v>
      </c>
      <c r="G246" s="9">
        <v>2</v>
      </c>
      <c r="H246" s="9">
        <v>3</v>
      </c>
      <c r="I246" s="9">
        <v>4</v>
      </c>
      <c r="J246" s="9">
        <v>5</v>
      </c>
      <c r="K246" s="9">
        <v>6</v>
      </c>
      <c r="L246" s="10">
        <v>7</v>
      </c>
    </row>
    <row r="247" spans="4:14" x14ac:dyDescent="0.2">
      <c r="D247" s="9">
        <v>17</v>
      </c>
      <c r="E247" s="9" t="e">
        <f>IF(Tabelle1!$AL101="",NA(),IF(ABS((Tabelle1!$AL101-Tabelle1!$AV$79)/Tabelle1!$AV$80)&gt;3.5,3.5*(Tabelle1!$AL101-Tabelle1!$AV$79)/ABS(Tabelle1!$AL101-Tabelle1!$AV$79)+4,(Tabelle1!$AL101-Tabelle1!$AV$79)/Tabelle1!$AV$80+4))</f>
        <v>#N/A</v>
      </c>
      <c r="F247" s="9">
        <v>1</v>
      </c>
      <c r="G247" s="9">
        <v>2</v>
      </c>
      <c r="H247" s="9">
        <v>3</v>
      </c>
      <c r="I247" s="9">
        <v>4</v>
      </c>
      <c r="J247" s="9">
        <v>5</v>
      </c>
      <c r="K247" s="9">
        <v>6</v>
      </c>
      <c r="L247" s="10">
        <v>7</v>
      </c>
    </row>
    <row r="248" spans="4:14" x14ac:dyDescent="0.2">
      <c r="D248" s="9">
        <v>18</v>
      </c>
      <c r="E248" s="9" t="e">
        <f>IF(Tabelle1!$AL102="",NA(),IF(ABS((Tabelle1!$AL102-Tabelle1!$AV$79)/Tabelle1!$AV$80)&gt;3.5,3.5*(Tabelle1!$AL102-Tabelle1!$AV$79)/ABS(Tabelle1!$AL102-Tabelle1!$AV$79)+4,(Tabelle1!$AL102-Tabelle1!$AV$79)/Tabelle1!$AV$80+4))</f>
        <v>#N/A</v>
      </c>
      <c r="F248" s="9">
        <v>1</v>
      </c>
      <c r="G248" s="9">
        <v>2</v>
      </c>
      <c r="H248" s="9">
        <v>3</v>
      </c>
      <c r="I248" s="9">
        <v>4</v>
      </c>
      <c r="J248" s="9">
        <v>5</v>
      </c>
      <c r="K248" s="9">
        <v>6</v>
      </c>
      <c r="L248" s="10">
        <v>7</v>
      </c>
    </row>
    <row r="249" spans="4:14" x14ac:dyDescent="0.2">
      <c r="D249" s="9">
        <v>19</v>
      </c>
      <c r="E249" s="9" t="e">
        <f>IF(Tabelle1!$AL103="",NA(),IF(ABS((Tabelle1!$AL103-Tabelle1!$AV$79)/Tabelle1!$AV$80)&gt;3.5,3.5*(Tabelle1!$AL103-Tabelle1!$AV$79)/ABS(Tabelle1!$AL103-Tabelle1!$AV$79)+4,(Tabelle1!$AL103-Tabelle1!$AV$79)/Tabelle1!$AV$80+4))</f>
        <v>#N/A</v>
      </c>
      <c r="F249" s="9">
        <v>1</v>
      </c>
      <c r="G249" s="9">
        <v>2</v>
      </c>
      <c r="H249" s="9">
        <v>3</v>
      </c>
      <c r="I249" s="9">
        <v>4</v>
      </c>
      <c r="J249" s="9">
        <v>5</v>
      </c>
      <c r="K249" s="9">
        <v>6</v>
      </c>
      <c r="L249" s="10">
        <v>7</v>
      </c>
    </row>
    <row r="250" spans="4:14" x14ac:dyDescent="0.2">
      <c r="D250" s="9">
        <v>20</v>
      </c>
      <c r="E250" s="9" t="e">
        <f>IF(Tabelle1!$AL104="",NA(),IF(ABS((Tabelle1!$AL104-Tabelle1!$AV$79)/Tabelle1!$AV$80)&gt;3.5,3.5*(Tabelle1!$AL104-Tabelle1!$AV$79)/ABS(Tabelle1!$AL104-Tabelle1!$AV$79)+4,(Tabelle1!$AL104-Tabelle1!$AV$79)/Tabelle1!$AV$80+4))</f>
        <v>#N/A</v>
      </c>
      <c r="F250" s="9">
        <v>1</v>
      </c>
      <c r="G250" s="9">
        <v>2</v>
      </c>
      <c r="H250" s="9">
        <v>3</v>
      </c>
      <c r="I250" s="9">
        <v>4</v>
      </c>
      <c r="J250" s="9">
        <v>5</v>
      </c>
      <c r="K250" s="9">
        <v>6</v>
      </c>
      <c r="L250" s="10">
        <v>7</v>
      </c>
    </row>
    <row r="251" spans="4:14" x14ac:dyDescent="0.2">
      <c r="D251" s="9">
        <v>21</v>
      </c>
      <c r="E251" s="9" t="e">
        <f>IF(Tabelle1!$AL105="",NA(),IF(ABS((Tabelle1!$AL105-Tabelle1!$AV$79)/Tabelle1!$AV$80)&gt;3.5,3.5*(Tabelle1!$AL105-Tabelle1!$AV$79)/ABS(Tabelle1!$AL105-Tabelle1!$AV$79)+4,(Tabelle1!$AL105-Tabelle1!$AV$79)/Tabelle1!$AV$80+4))</f>
        <v>#N/A</v>
      </c>
      <c r="F251" s="9">
        <v>1</v>
      </c>
      <c r="G251" s="9">
        <v>2</v>
      </c>
      <c r="H251" s="9">
        <v>3</v>
      </c>
      <c r="I251" s="9">
        <v>4</v>
      </c>
      <c r="J251" s="9">
        <v>5</v>
      </c>
      <c r="K251" s="9">
        <v>6</v>
      </c>
      <c r="L251" s="10">
        <v>7</v>
      </c>
    </row>
    <row r="252" spans="4:14" x14ac:dyDescent="0.2">
      <c r="D252" s="9">
        <v>22</v>
      </c>
      <c r="E252" s="9" t="e">
        <f>IF(Tabelle1!$AL106="",NA(),IF(ABS((Tabelle1!$AL106-Tabelle1!$AV$79)/Tabelle1!$AV$80)&gt;3.5,3.5*(Tabelle1!$AL106-Tabelle1!$AV$79)/ABS(Tabelle1!$AL106-Tabelle1!$AV$79)+4,(Tabelle1!$AL106-Tabelle1!$AV$79)/Tabelle1!$AV$80+4))</f>
        <v>#N/A</v>
      </c>
      <c r="F252" s="9">
        <v>1</v>
      </c>
      <c r="G252" s="9">
        <v>2</v>
      </c>
      <c r="H252" s="9">
        <v>3</v>
      </c>
      <c r="I252" s="9">
        <v>4</v>
      </c>
      <c r="J252" s="9">
        <v>5</v>
      </c>
      <c r="K252" s="9">
        <v>6</v>
      </c>
      <c r="L252" s="10">
        <v>7</v>
      </c>
    </row>
    <row r="253" spans="4:14" x14ac:dyDescent="0.2">
      <c r="D253" s="9">
        <v>23</v>
      </c>
      <c r="E253" s="9" t="e">
        <f>IF(Tabelle1!$AL107="",NA(),IF(ABS((Tabelle1!$AL107-Tabelle1!$AV$79)/Tabelle1!$AV$80)&gt;3.5,3.5*(Tabelle1!$AL107-Tabelle1!$AV$79)/ABS(Tabelle1!$AL107-Tabelle1!$AV$79)+4,(Tabelle1!$AL107-Tabelle1!$AV$79)/Tabelle1!$AV$80+4))</f>
        <v>#N/A</v>
      </c>
      <c r="F253" s="9">
        <v>1</v>
      </c>
      <c r="G253" s="9">
        <v>2</v>
      </c>
      <c r="H253" s="9">
        <v>3</v>
      </c>
      <c r="I253" s="9">
        <v>4</v>
      </c>
      <c r="J253" s="9">
        <v>5</v>
      </c>
      <c r="K253" s="9">
        <v>6</v>
      </c>
      <c r="L253" s="10">
        <v>7</v>
      </c>
    </row>
    <row r="254" spans="4:14" x14ac:dyDescent="0.2">
      <c r="D254" s="9">
        <v>24</v>
      </c>
      <c r="E254" s="9" t="e">
        <f>IF(Tabelle1!$AL108="",NA(),IF(ABS((Tabelle1!$AL108-Tabelle1!$AV$79)/Tabelle1!$AV$80)&gt;3.5,3.5*(Tabelle1!$AL108-Tabelle1!$AV$79)/ABS(Tabelle1!$AL108-Tabelle1!$AV$79)+4,(Tabelle1!$AL108-Tabelle1!$AV$79)/Tabelle1!$AV$80+4))</f>
        <v>#N/A</v>
      </c>
      <c r="F254" s="9">
        <v>1</v>
      </c>
      <c r="G254" s="9">
        <v>2</v>
      </c>
      <c r="H254" s="9">
        <v>3</v>
      </c>
      <c r="I254" s="9">
        <v>4</v>
      </c>
      <c r="J254" s="9">
        <v>5</v>
      </c>
      <c r="K254" s="9">
        <v>6</v>
      </c>
      <c r="L254" s="10">
        <v>7</v>
      </c>
    </row>
    <row r="255" spans="4:14" ht="13.5" thickBot="1" x14ac:dyDescent="0.25">
      <c r="D255" s="12">
        <v>25</v>
      </c>
      <c r="E255" s="9" t="e">
        <f>IF(Tabelle1!$AL109="",NA(),IF(ABS((Tabelle1!$AL109-Tabelle1!$AV$79)/Tabelle1!$AV$80)&gt;3.5,3.5*(Tabelle1!$AL109-Tabelle1!$AV$79)/ABS(Tabelle1!$AL109-Tabelle1!$AV$79)+4,(Tabelle1!$AL109-Tabelle1!$AV$79)/Tabelle1!$AV$80+4))</f>
        <v>#N/A</v>
      </c>
      <c r="F255" s="12">
        <v>1</v>
      </c>
      <c r="G255" s="12">
        <v>2</v>
      </c>
      <c r="H255" s="12">
        <v>3</v>
      </c>
      <c r="I255" s="12">
        <v>4</v>
      </c>
      <c r="J255" s="12">
        <v>5</v>
      </c>
      <c r="K255" s="12">
        <v>6</v>
      </c>
      <c r="L255" s="13">
        <v>7</v>
      </c>
    </row>
    <row r="256" spans="4:14" x14ac:dyDescent="0.2">
      <c r="D256" s="2"/>
      <c r="E256" s="2"/>
      <c r="F256" s="2"/>
      <c r="G256" s="2"/>
      <c r="H256" s="2"/>
      <c r="I256" s="2"/>
      <c r="J256" s="2"/>
      <c r="K256" s="2"/>
      <c r="L256" s="3"/>
      <c r="N256">
        <v>4.0999999999999996</v>
      </c>
    </row>
    <row r="257" spans="4:12" x14ac:dyDescent="0.2">
      <c r="D257" s="5" t="s">
        <v>15</v>
      </c>
      <c r="E257" s="5" t="s">
        <v>23</v>
      </c>
      <c r="F257" s="6" t="s">
        <v>16</v>
      </c>
      <c r="G257" s="6" t="s">
        <v>17</v>
      </c>
      <c r="H257" s="6" t="s">
        <v>18</v>
      </c>
      <c r="I257" s="6" t="s">
        <v>19</v>
      </c>
      <c r="J257" s="6" t="s">
        <v>20</v>
      </c>
      <c r="K257" s="6" t="s">
        <v>21</v>
      </c>
      <c r="L257" s="7" t="s">
        <v>22</v>
      </c>
    </row>
    <row r="258" spans="4:12" x14ac:dyDescent="0.2">
      <c r="D258" s="5"/>
      <c r="E258" s="5"/>
      <c r="F258" s="5"/>
      <c r="G258" s="5"/>
      <c r="H258" s="5"/>
      <c r="I258" s="5"/>
      <c r="J258" s="5"/>
      <c r="K258" s="5"/>
      <c r="L258" s="8"/>
    </row>
    <row r="259" spans="4:12" x14ac:dyDescent="0.2">
      <c r="D259" s="9">
        <v>1</v>
      </c>
      <c r="E259" s="9" t="e">
        <f>IF(Tabelle1!$B121="",NA(),IF(ABS((Tabelle1!$B121-Tabelle1!$L$115)/Tabelle1!$L$116)&gt;3.5,3.5*(Tabelle1!$B121-Tabelle1!$L$115)/ABS(Tabelle1!$B121-Tabelle1!$L$115)+4,(Tabelle1!$B121-Tabelle1!$L$115)/Tabelle1!$L$116+4))</f>
        <v>#N/A</v>
      </c>
      <c r="F259" s="9">
        <v>1</v>
      </c>
      <c r="G259" s="9">
        <v>2</v>
      </c>
      <c r="H259" s="9">
        <v>3</v>
      </c>
      <c r="I259" s="9">
        <v>4</v>
      </c>
      <c r="J259" s="9">
        <v>5</v>
      </c>
      <c r="K259" s="9">
        <v>6</v>
      </c>
      <c r="L259" s="10">
        <v>7</v>
      </c>
    </row>
    <row r="260" spans="4:12" x14ac:dyDescent="0.2">
      <c r="D260" s="9">
        <v>2</v>
      </c>
      <c r="E260" s="9" t="e">
        <f>IF(Tabelle1!$B122="",NA(),IF(ABS((Tabelle1!$B122-Tabelle1!$L$115)/Tabelle1!$L$116)&gt;3.5,3.5*(Tabelle1!$B122-Tabelle1!$L$115)/ABS(Tabelle1!$B122-Tabelle1!$L$115)+4,(Tabelle1!$B122-Tabelle1!$L$115)/Tabelle1!$L$116+4))</f>
        <v>#N/A</v>
      </c>
      <c r="F260" s="9">
        <v>1</v>
      </c>
      <c r="G260" s="9">
        <v>2</v>
      </c>
      <c r="H260" s="9">
        <v>3</v>
      </c>
      <c r="I260" s="9">
        <v>4</v>
      </c>
      <c r="J260" s="9">
        <v>5</v>
      </c>
      <c r="K260" s="9">
        <v>6</v>
      </c>
      <c r="L260" s="10">
        <v>7</v>
      </c>
    </row>
    <row r="261" spans="4:12" x14ac:dyDescent="0.2">
      <c r="D261" s="9">
        <v>3</v>
      </c>
      <c r="E261" s="9" t="e">
        <f>IF(Tabelle1!$B123="",NA(),IF(ABS((Tabelle1!$B123-Tabelle1!$L$115)/Tabelle1!$L$116)&gt;3.5,3.5*(Tabelle1!$B123-Tabelle1!$L$115)/ABS(Tabelle1!$B123-Tabelle1!$L$115)+4,(Tabelle1!$B123-Tabelle1!$L$115)/Tabelle1!$L$116+4))</f>
        <v>#N/A</v>
      </c>
      <c r="F261" s="9">
        <v>1</v>
      </c>
      <c r="G261" s="9">
        <v>2</v>
      </c>
      <c r="H261" s="9">
        <v>3</v>
      </c>
      <c r="I261" s="9">
        <v>4</v>
      </c>
      <c r="J261" s="9">
        <v>5</v>
      </c>
      <c r="K261" s="9">
        <v>6</v>
      </c>
      <c r="L261" s="10">
        <v>7</v>
      </c>
    </row>
    <row r="262" spans="4:12" x14ac:dyDescent="0.2">
      <c r="D262" s="9">
        <v>4</v>
      </c>
      <c r="E262" s="9" t="e">
        <f>IF(Tabelle1!$B124="",NA(),IF(ABS((Tabelle1!$B124-Tabelle1!$L$115)/Tabelle1!$L$116)&gt;3.5,3.5*(Tabelle1!$B124-Tabelle1!$L$115)/ABS(Tabelle1!$B124-Tabelle1!$L$115)+4,(Tabelle1!$B124-Tabelle1!$L$115)/Tabelle1!$L$116+4))</f>
        <v>#N/A</v>
      </c>
      <c r="F262" s="9">
        <v>1</v>
      </c>
      <c r="G262" s="9">
        <v>2</v>
      </c>
      <c r="H262" s="9">
        <v>3</v>
      </c>
      <c r="I262" s="9">
        <v>4</v>
      </c>
      <c r="J262" s="9">
        <v>5</v>
      </c>
      <c r="K262" s="9">
        <v>6</v>
      </c>
      <c r="L262" s="10">
        <v>7</v>
      </c>
    </row>
    <row r="263" spans="4:12" x14ac:dyDescent="0.2">
      <c r="D263" s="9">
        <v>5</v>
      </c>
      <c r="E263" s="9" t="e">
        <f>IF(Tabelle1!$B125="",NA(),IF(ABS((Tabelle1!$B125-Tabelle1!$L$115)/Tabelle1!$L$116)&gt;3.5,3.5*(Tabelle1!$B125-Tabelle1!$L$115)/ABS(Tabelle1!$B125-Tabelle1!$L$115)+4,(Tabelle1!$B125-Tabelle1!$L$115)/Tabelle1!$L$116+4))</f>
        <v>#N/A</v>
      </c>
      <c r="F263" s="9">
        <v>1</v>
      </c>
      <c r="G263" s="9">
        <v>2</v>
      </c>
      <c r="H263" s="9">
        <v>3</v>
      </c>
      <c r="I263" s="9">
        <v>4</v>
      </c>
      <c r="J263" s="9">
        <v>5</v>
      </c>
      <c r="K263" s="9">
        <v>6</v>
      </c>
      <c r="L263" s="10">
        <v>7</v>
      </c>
    </row>
    <row r="264" spans="4:12" x14ac:dyDescent="0.2">
      <c r="D264" s="9">
        <v>6</v>
      </c>
      <c r="E264" s="9" t="e">
        <f>IF(Tabelle1!$B126="",NA(),IF(ABS((Tabelle1!$B126-Tabelle1!$L$115)/Tabelle1!$L$116)&gt;3.5,3.5*(Tabelle1!$B126-Tabelle1!$L$115)/ABS(Tabelle1!$B126-Tabelle1!$L$115)+4,(Tabelle1!$B126-Tabelle1!$L$115)/Tabelle1!$L$116+4))</f>
        <v>#N/A</v>
      </c>
      <c r="F264" s="9">
        <v>1</v>
      </c>
      <c r="G264" s="9">
        <v>2</v>
      </c>
      <c r="H264" s="9">
        <v>3</v>
      </c>
      <c r="I264" s="9">
        <v>4</v>
      </c>
      <c r="J264" s="9">
        <v>5</v>
      </c>
      <c r="K264" s="9">
        <v>6</v>
      </c>
      <c r="L264" s="10">
        <v>7</v>
      </c>
    </row>
    <row r="265" spans="4:12" x14ac:dyDescent="0.2">
      <c r="D265" s="9">
        <v>7</v>
      </c>
      <c r="E265" s="9" t="e">
        <f>IF(Tabelle1!$B127="",NA(),IF(ABS((Tabelle1!$B127-Tabelle1!$L$115)/Tabelle1!$L$116)&gt;3.5,3.5*(Tabelle1!$B127-Tabelle1!$L$115)/ABS(Tabelle1!$B127-Tabelle1!$L$115)+4,(Tabelle1!$B127-Tabelle1!$L$115)/Tabelle1!$L$116+4))</f>
        <v>#N/A</v>
      </c>
      <c r="F265" s="9">
        <v>1</v>
      </c>
      <c r="G265" s="9">
        <v>2</v>
      </c>
      <c r="H265" s="9">
        <v>3</v>
      </c>
      <c r="I265" s="9">
        <v>4</v>
      </c>
      <c r="J265" s="9">
        <v>5</v>
      </c>
      <c r="K265" s="9">
        <v>6</v>
      </c>
      <c r="L265" s="10">
        <v>7</v>
      </c>
    </row>
    <row r="266" spans="4:12" x14ac:dyDescent="0.2">
      <c r="D266" s="9">
        <v>8</v>
      </c>
      <c r="E266" s="9" t="e">
        <f>IF(Tabelle1!$B128="",NA(),IF(ABS((Tabelle1!$B128-Tabelle1!$L$115)/Tabelle1!$L$116)&gt;3.5,3.5*(Tabelle1!$B128-Tabelle1!$L$115)/ABS(Tabelle1!$B128-Tabelle1!$L$115)+4,(Tabelle1!$B128-Tabelle1!$L$115)/Tabelle1!$L$116+4))</f>
        <v>#N/A</v>
      </c>
      <c r="F266" s="9">
        <v>1</v>
      </c>
      <c r="G266" s="9">
        <v>2</v>
      </c>
      <c r="H266" s="9">
        <v>3</v>
      </c>
      <c r="I266" s="9">
        <v>4</v>
      </c>
      <c r="J266" s="9">
        <v>5</v>
      </c>
      <c r="K266" s="9">
        <v>6</v>
      </c>
      <c r="L266" s="10">
        <v>7</v>
      </c>
    </row>
    <row r="267" spans="4:12" x14ac:dyDescent="0.2">
      <c r="D267" s="9">
        <v>9</v>
      </c>
      <c r="E267" s="9" t="e">
        <f>IF(Tabelle1!$B129="",NA(),IF(ABS((Tabelle1!$B129-Tabelle1!$L$115)/Tabelle1!$L$116)&gt;3.5,3.5*(Tabelle1!$B129-Tabelle1!$L$115)/ABS(Tabelle1!$B129-Tabelle1!$L$115)+4,(Tabelle1!$B129-Tabelle1!$L$115)/Tabelle1!$L$116+4))</f>
        <v>#N/A</v>
      </c>
      <c r="F267" s="9">
        <v>1</v>
      </c>
      <c r="G267" s="9">
        <v>2</v>
      </c>
      <c r="H267" s="9">
        <v>3</v>
      </c>
      <c r="I267" s="9">
        <v>4</v>
      </c>
      <c r="J267" s="9">
        <v>5</v>
      </c>
      <c r="K267" s="9">
        <v>6</v>
      </c>
      <c r="L267" s="10">
        <v>7</v>
      </c>
    </row>
    <row r="268" spans="4:12" x14ac:dyDescent="0.2">
      <c r="D268" s="9">
        <v>10</v>
      </c>
      <c r="E268" s="9" t="e">
        <f>IF(Tabelle1!$B130="",NA(),IF(ABS((Tabelle1!$B130-Tabelle1!$L$115)/Tabelle1!$L$116)&gt;3.5,3.5*(Tabelle1!$B130-Tabelle1!$L$115)/ABS(Tabelle1!$B130-Tabelle1!$L$115)+4,(Tabelle1!$B130-Tabelle1!$L$115)/Tabelle1!$L$116+4))</f>
        <v>#N/A</v>
      </c>
      <c r="F268" s="9">
        <v>1</v>
      </c>
      <c r="G268" s="9">
        <v>2</v>
      </c>
      <c r="H268" s="9">
        <v>3</v>
      </c>
      <c r="I268" s="9">
        <v>4</v>
      </c>
      <c r="J268" s="9">
        <v>5</v>
      </c>
      <c r="K268" s="9">
        <v>6</v>
      </c>
      <c r="L268" s="10">
        <v>7</v>
      </c>
    </row>
    <row r="269" spans="4:12" x14ac:dyDescent="0.2">
      <c r="D269" s="9">
        <v>11</v>
      </c>
      <c r="E269" s="9" t="e">
        <f>IF(Tabelle1!$B131="",NA(),IF(ABS((Tabelle1!$B131-Tabelle1!$L$115)/Tabelle1!$L$116)&gt;3.5,3.5*(Tabelle1!$B131-Tabelle1!$L$115)/ABS(Tabelle1!$B131-Tabelle1!$L$115)+4,(Tabelle1!$B131-Tabelle1!$L$115)/Tabelle1!$L$116+4))</f>
        <v>#N/A</v>
      </c>
      <c r="F269" s="9">
        <v>1</v>
      </c>
      <c r="G269" s="9">
        <v>2</v>
      </c>
      <c r="H269" s="9">
        <v>3</v>
      </c>
      <c r="I269" s="9">
        <v>4</v>
      </c>
      <c r="J269" s="9">
        <v>5</v>
      </c>
      <c r="K269" s="9">
        <v>6</v>
      </c>
      <c r="L269" s="10">
        <v>7</v>
      </c>
    </row>
    <row r="270" spans="4:12" x14ac:dyDescent="0.2">
      <c r="D270" s="9">
        <v>12</v>
      </c>
      <c r="E270" s="9" t="e">
        <f>IF(Tabelle1!$B132="",NA(),IF(ABS((Tabelle1!$B132-Tabelle1!$L$115)/Tabelle1!$L$116)&gt;3.5,3.5*(Tabelle1!$B132-Tabelle1!$L$115)/ABS(Tabelle1!$B132-Tabelle1!$L$115)+4,(Tabelle1!$B132-Tabelle1!$L$115)/Tabelle1!$L$116+4))</f>
        <v>#N/A</v>
      </c>
      <c r="F270" s="9">
        <v>1</v>
      </c>
      <c r="G270" s="9">
        <v>2</v>
      </c>
      <c r="H270" s="9">
        <v>3</v>
      </c>
      <c r="I270" s="9">
        <v>4</v>
      </c>
      <c r="J270" s="9">
        <v>5</v>
      </c>
      <c r="K270" s="9">
        <v>6</v>
      </c>
      <c r="L270" s="10">
        <v>7</v>
      </c>
    </row>
    <row r="271" spans="4:12" x14ac:dyDescent="0.2">
      <c r="D271" s="9">
        <v>13</v>
      </c>
      <c r="E271" s="9" t="e">
        <f>IF(Tabelle1!$B133="",NA(),IF(ABS((Tabelle1!$B133-Tabelle1!$L$115)/Tabelle1!$L$116)&gt;3.5,3.5*(Tabelle1!$B133-Tabelle1!$L$115)/ABS(Tabelle1!$B133-Tabelle1!$L$115)+4,(Tabelle1!$B133-Tabelle1!$L$115)/Tabelle1!$L$116+4))</f>
        <v>#N/A</v>
      </c>
      <c r="F271" s="9">
        <v>1</v>
      </c>
      <c r="G271" s="9">
        <v>2</v>
      </c>
      <c r="H271" s="9">
        <v>3</v>
      </c>
      <c r="I271" s="9">
        <v>4</v>
      </c>
      <c r="J271" s="9">
        <v>5</v>
      </c>
      <c r="K271" s="9">
        <v>6</v>
      </c>
      <c r="L271" s="10">
        <v>7</v>
      </c>
    </row>
    <row r="272" spans="4:12" x14ac:dyDescent="0.2">
      <c r="D272" s="9">
        <v>14</v>
      </c>
      <c r="E272" s="9" t="e">
        <f>IF(Tabelle1!$B134="",NA(),IF(ABS((Tabelle1!$B134-Tabelle1!$L$115)/Tabelle1!$L$116)&gt;3.5,3.5*(Tabelle1!$B134-Tabelle1!$L$115)/ABS(Tabelle1!$B134-Tabelle1!$L$115)+4,(Tabelle1!$B134-Tabelle1!$L$115)/Tabelle1!$L$116+4))</f>
        <v>#N/A</v>
      </c>
      <c r="F272" s="9">
        <v>1</v>
      </c>
      <c r="G272" s="9">
        <v>2</v>
      </c>
      <c r="H272" s="9">
        <v>3</v>
      </c>
      <c r="I272" s="9">
        <v>4</v>
      </c>
      <c r="J272" s="9">
        <v>5</v>
      </c>
      <c r="K272" s="9">
        <v>6</v>
      </c>
      <c r="L272" s="10">
        <v>7</v>
      </c>
    </row>
    <row r="273" spans="4:14" x14ac:dyDescent="0.2">
      <c r="D273" s="9">
        <v>15</v>
      </c>
      <c r="E273" s="9" t="e">
        <f>IF(Tabelle1!$B135="",NA(),IF(ABS((Tabelle1!$B135-Tabelle1!$L$115)/Tabelle1!$L$116)&gt;3.5,3.5*(Tabelle1!$B135-Tabelle1!$L$115)/ABS(Tabelle1!$B135-Tabelle1!$L$115)+4,(Tabelle1!$B135-Tabelle1!$L$115)/Tabelle1!$L$116+4))</f>
        <v>#N/A</v>
      </c>
      <c r="F273" s="9">
        <v>1</v>
      </c>
      <c r="G273" s="9">
        <v>2</v>
      </c>
      <c r="H273" s="9">
        <v>3</v>
      </c>
      <c r="I273" s="9">
        <v>4</v>
      </c>
      <c r="J273" s="9">
        <v>5</v>
      </c>
      <c r="K273" s="9">
        <v>6</v>
      </c>
      <c r="L273" s="10">
        <v>7</v>
      </c>
    </row>
    <row r="274" spans="4:14" x14ac:dyDescent="0.2">
      <c r="D274" s="9">
        <v>16</v>
      </c>
      <c r="E274" s="9" t="e">
        <f>IF(Tabelle1!$B136="",NA(),IF(ABS((Tabelle1!$B136-Tabelle1!$L$115)/Tabelle1!$L$116)&gt;3.5,3.5*(Tabelle1!$B136-Tabelle1!$L$115)/ABS(Tabelle1!$B136-Tabelle1!$L$115)+4,(Tabelle1!$B136-Tabelle1!$L$115)/Tabelle1!$L$116+4))</f>
        <v>#N/A</v>
      </c>
      <c r="F274" s="9">
        <v>1</v>
      </c>
      <c r="G274" s="9">
        <v>2</v>
      </c>
      <c r="H274" s="9">
        <v>3</v>
      </c>
      <c r="I274" s="9">
        <v>4</v>
      </c>
      <c r="J274" s="9">
        <v>5</v>
      </c>
      <c r="K274" s="9">
        <v>6</v>
      </c>
      <c r="L274" s="10">
        <v>7</v>
      </c>
    </row>
    <row r="275" spans="4:14" x14ac:dyDescent="0.2">
      <c r="D275" s="9">
        <v>17</v>
      </c>
      <c r="E275" s="9" t="e">
        <f>IF(Tabelle1!$B137="",NA(),IF(ABS((Tabelle1!$B137-Tabelle1!$L$115)/Tabelle1!$L$116)&gt;3.5,3.5*(Tabelle1!$B137-Tabelle1!$L$115)/ABS(Tabelle1!$B137-Tabelle1!$L$115)+4,(Tabelle1!$B137-Tabelle1!$L$115)/Tabelle1!$L$116+4))</f>
        <v>#N/A</v>
      </c>
      <c r="F275" s="9">
        <v>1</v>
      </c>
      <c r="G275" s="9">
        <v>2</v>
      </c>
      <c r="H275" s="9">
        <v>3</v>
      </c>
      <c r="I275" s="9">
        <v>4</v>
      </c>
      <c r="J275" s="9">
        <v>5</v>
      </c>
      <c r="K275" s="9">
        <v>6</v>
      </c>
      <c r="L275" s="10">
        <v>7</v>
      </c>
    </row>
    <row r="276" spans="4:14" x14ac:dyDescent="0.2">
      <c r="D276" s="9">
        <v>18</v>
      </c>
      <c r="E276" s="9" t="e">
        <f>IF(Tabelle1!$B138="",NA(),IF(ABS((Tabelle1!$B138-Tabelle1!$L$115)/Tabelle1!$L$116)&gt;3.5,3.5*(Tabelle1!$B138-Tabelle1!$L$115)/ABS(Tabelle1!$B138-Tabelle1!$L$115)+4,(Tabelle1!$B138-Tabelle1!$L$115)/Tabelle1!$L$116+4))</f>
        <v>#N/A</v>
      </c>
      <c r="F276" s="9">
        <v>1</v>
      </c>
      <c r="G276" s="9">
        <v>2</v>
      </c>
      <c r="H276" s="9">
        <v>3</v>
      </c>
      <c r="I276" s="9">
        <v>4</v>
      </c>
      <c r="J276" s="9">
        <v>5</v>
      </c>
      <c r="K276" s="9">
        <v>6</v>
      </c>
      <c r="L276" s="10">
        <v>7</v>
      </c>
    </row>
    <row r="277" spans="4:14" x14ac:dyDescent="0.2">
      <c r="D277" s="9">
        <v>19</v>
      </c>
      <c r="E277" s="9" t="e">
        <f>IF(Tabelle1!$B139="",NA(),IF(ABS((Tabelle1!$B139-Tabelle1!$L$115)/Tabelle1!$L$116)&gt;3.5,3.5*(Tabelle1!$B139-Tabelle1!$L$115)/ABS(Tabelle1!$B139-Tabelle1!$L$115)+4,(Tabelle1!$B139-Tabelle1!$L$115)/Tabelle1!$L$116+4))</f>
        <v>#N/A</v>
      </c>
      <c r="F277" s="9">
        <v>1</v>
      </c>
      <c r="G277" s="9">
        <v>2</v>
      </c>
      <c r="H277" s="9">
        <v>3</v>
      </c>
      <c r="I277" s="9">
        <v>4</v>
      </c>
      <c r="J277" s="9">
        <v>5</v>
      </c>
      <c r="K277" s="9">
        <v>6</v>
      </c>
      <c r="L277" s="10">
        <v>7</v>
      </c>
    </row>
    <row r="278" spans="4:14" x14ac:dyDescent="0.2">
      <c r="D278" s="9">
        <v>20</v>
      </c>
      <c r="E278" s="9" t="e">
        <f>IF(Tabelle1!$B140="",NA(),IF(ABS((Tabelle1!$B140-Tabelle1!$L$115)/Tabelle1!$L$116)&gt;3.5,3.5*(Tabelle1!$B140-Tabelle1!$L$115)/ABS(Tabelle1!$B140-Tabelle1!$L$115)+4,(Tabelle1!$B140-Tabelle1!$L$115)/Tabelle1!$L$116+4))</f>
        <v>#N/A</v>
      </c>
      <c r="F278" s="9">
        <v>1</v>
      </c>
      <c r="G278" s="9">
        <v>2</v>
      </c>
      <c r="H278" s="9">
        <v>3</v>
      </c>
      <c r="I278" s="9">
        <v>4</v>
      </c>
      <c r="J278" s="9">
        <v>5</v>
      </c>
      <c r="K278" s="9">
        <v>6</v>
      </c>
      <c r="L278" s="10">
        <v>7</v>
      </c>
    </row>
    <row r="279" spans="4:14" x14ac:dyDescent="0.2">
      <c r="D279" s="9">
        <v>21</v>
      </c>
      <c r="E279" s="9" t="e">
        <f>IF(Tabelle1!$B141="",NA(),IF(ABS((Tabelle1!$B141-Tabelle1!$L$115)/Tabelle1!$L$116)&gt;3.5,3.5*(Tabelle1!$B141-Tabelle1!$L$115)/ABS(Tabelle1!$B141-Tabelle1!$L$115)+4,(Tabelle1!$B141-Tabelle1!$L$115)/Tabelle1!$L$116+4))</f>
        <v>#N/A</v>
      </c>
      <c r="F279" s="9">
        <v>1</v>
      </c>
      <c r="G279" s="9">
        <v>2</v>
      </c>
      <c r="H279" s="9">
        <v>3</v>
      </c>
      <c r="I279" s="9">
        <v>4</v>
      </c>
      <c r="J279" s="9">
        <v>5</v>
      </c>
      <c r="K279" s="9">
        <v>6</v>
      </c>
      <c r="L279" s="10">
        <v>7</v>
      </c>
    </row>
    <row r="280" spans="4:14" x14ac:dyDescent="0.2">
      <c r="D280" s="9">
        <v>22</v>
      </c>
      <c r="E280" s="9" t="e">
        <f>IF(Tabelle1!$B142="",NA(),IF(ABS((Tabelle1!$B142-Tabelle1!$L$115)/Tabelle1!$L$116)&gt;3.5,3.5*(Tabelle1!$B142-Tabelle1!$L$115)/ABS(Tabelle1!$B142-Tabelle1!$L$115)+4,(Tabelle1!$B142-Tabelle1!$L$115)/Tabelle1!$L$116+4))</f>
        <v>#N/A</v>
      </c>
      <c r="F280" s="9">
        <v>1</v>
      </c>
      <c r="G280" s="9">
        <v>2</v>
      </c>
      <c r="H280" s="9">
        <v>3</v>
      </c>
      <c r="I280" s="9">
        <v>4</v>
      </c>
      <c r="J280" s="9">
        <v>5</v>
      </c>
      <c r="K280" s="9">
        <v>6</v>
      </c>
      <c r="L280" s="10">
        <v>7</v>
      </c>
    </row>
    <row r="281" spans="4:14" x14ac:dyDescent="0.2">
      <c r="D281" s="9">
        <v>23</v>
      </c>
      <c r="E281" s="9" t="e">
        <f>IF(Tabelle1!$B143="",NA(),IF(ABS((Tabelle1!$B143-Tabelle1!$L$115)/Tabelle1!$L$116)&gt;3.5,3.5*(Tabelle1!$B143-Tabelle1!$L$115)/ABS(Tabelle1!$B143-Tabelle1!$L$115)+4,(Tabelle1!$B143-Tabelle1!$L$115)/Tabelle1!$L$116+4))</f>
        <v>#N/A</v>
      </c>
      <c r="F281" s="9">
        <v>1</v>
      </c>
      <c r="G281" s="9">
        <v>2</v>
      </c>
      <c r="H281" s="9">
        <v>3</v>
      </c>
      <c r="I281" s="9">
        <v>4</v>
      </c>
      <c r="J281" s="9">
        <v>5</v>
      </c>
      <c r="K281" s="9">
        <v>6</v>
      </c>
      <c r="L281" s="10">
        <v>7</v>
      </c>
    </row>
    <row r="282" spans="4:14" x14ac:dyDescent="0.2">
      <c r="D282" s="9">
        <v>24</v>
      </c>
      <c r="E282" s="9" t="e">
        <f>IF(Tabelle1!$B144="",NA(),IF(ABS((Tabelle1!$B144-Tabelle1!$L$115)/Tabelle1!$L$116)&gt;3.5,3.5*(Tabelle1!$B144-Tabelle1!$L$115)/ABS(Tabelle1!$B144-Tabelle1!$L$115)+4,(Tabelle1!$B144-Tabelle1!$L$115)/Tabelle1!$L$116+4))</f>
        <v>#N/A</v>
      </c>
      <c r="F282" s="9">
        <v>1</v>
      </c>
      <c r="G282" s="9">
        <v>2</v>
      </c>
      <c r="H282" s="9">
        <v>3</v>
      </c>
      <c r="I282" s="9">
        <v>4</v>
      </c>
      <c r="J282" s="9">
        <v>5</v>
      </c>
      <c r="K282" s="9">
        <v>6</v>
      </c>
      <c r="L282" s="10">
        <v>7</v>
      </c>
    </row>
    <row r="283" spans="4:14" ht="13.5" thickBot="1" x14ac:dyDescent="0.25">
      <c r="D283" s="12">
        <v>25</v>
      </c>
      <c r="E283" s="9" t="e">
        <f>IF(Tabelle1!$B145="",NA(),IF(ABS((Tabelle1!$B145-Tabelle1!$L$115)/Tabelle1!$L$116)&gt;3.5,3.5*(Tabelle1!$B145-Tabelle1!$L$115)/ABS(Tabelle1!$B145-Tabelle1!$L$115)+4,(Tabelle1!$B145-Tabelle1!$L$115)/Tabelle1!$L$116+4))</f>
        <v>#N/A</v>
      </c>
      <c r="F283" s="12">
        <v>1</v>
      </c>
      <c r="G283" s="12">
        <v>2</v>
      </c>
      <c r="H283" s="12">
        <v>3</v>
      </c>
      <c r="I283" s="12">
        <v>4</v>
      </c>
      <c r="J283" s="12">
        <v>5</v>
      </c>
      <c r="K283" s="12">
        <v>6</v>
      </c>
      <c r="L283" s="13">
        <v>7</v>
      </c>
    </row>
    <row r="284" spans="4:14" ht="13.5" thickBot="1" x14ac:dyDescent="0.25"/>
    <row r="285" spans="4:14" x14ac:dyDescent="0.2">
      <c r="D285" s="2" t="s">
        <v>15</v>
      </c>
      <c r="E285" s="2" t="s">
        <v>26</v>
      </c>
      <c r="F285" s="14" t="s">
        <v>16</v>
      </c>
      <c r="G285" s="14" t="s">
        <v>17</v>
      </c>
      <c r="H285" s="14" t="s">
        <v>18</v>
      </c>
      <c r="I285" s="14" t="s">
        <v>19</v>
      </c>
      <c r="J285" s="14" t="s">
        <v>20</v>
      </c>
      <c r="K285" s="14" t="s">
        <v>21</v>
      </c>
      <c r="L285" s="15" t="s">
        <v>22</v>
      </c>
      <c r="N285">
        <v>4.2</v>
      </c>
    </row>
    <row r="286" spans="4:14" x14ac:dyDescent="0.2">
      <c r="D286" s="5"/>
      <c r="E286" s="5"/>
      <c r="F286" s="5"/>
      <c r="G286" s="5"/>
      <c r="H286" s="5"/>
      <c r="I286" s="5"/>
      <c r="J286" s="5"/>
      <c r="K286" s="5"/>
      <c r="L286" s="8"/>
    </row>
    <row r="287" spans="4:14" x14ac:dyDescent="0.2">
      <c r="D287" s="9">
        <v>1</v>
      </c>
      <c r="E287" s="9" t="e">
        <f>IF(Tabelle1!$T121="",NA(),IF(ABS((Tabelle1!$T121-Tabelle1!$AD$115)/Tabelle1!$AD$116)&gt;3.5,3.5*(Tabelle1!$T121-Tabelle1!$AD$115)/ABS(Tabelle1!$T121-Tabelle1!$AD$115)+4,(Tabelle1!$T121-Tabelle1!$AD$115)/Tabelle1!$AD$116+4))</f>
        <v>#N/A</v>
      </c>
      <c r="F287" s="9">
        <v>1</v>
      </c>
      <c r="G287" s="9">
        <v>2</v>
      </c>
      <c r="H287" s="9">
        <v>3</v>
      </c>
      <c r="I287" s="9">
        <v>4</v>
      </c>
      <c r="J287" s="9">
        <v>5</v>
      </c>
      <c r="K287" s="9">
        <v>6</v>
      </c>
      <c r="L287" s="10">
        <v>7</v>
      </c>
    </row>
    <row r="288" spans="4:14" x14ac:dyDescent="0.2">
      <c r="D288" s="9">
        <v>2</v>
      </c>
      <c r="E288" s="9" t="e">
        <f>IF(Tabelle1!$T122="",NA(),IF(ABS((Tabelle1!$T122-Tabelle1!$AD$115)/Tabelle1!$AD$116)&gt;3.5,3.5*(Tabelle1!$T122-Tabelle1!$AD$115)/ABS(Tabelle1!$T122-Tabelle1!$AD$115)+4,(Tabelle1!$T122-Tabelle1!$AD$115)/Tabelle1!$AD$116+4))</f>
        <v>#N/A</v>
      </c>
      <c r="F288" s="9">
        <v>1</v>
      </c>
      <c r="G288" s="9">
        <v>2</v>
      </c>
      <c r="H288" s="9">
        <v>3</v>
      </c>
      <c r="I288" s="9">
        <v>4</v>
      </c>
      <c r="J288" s="9">
        <v>5</v>
      </c>
      <c r="K288" s="9">
        <v>6</v>
      </c>
      <c r="L288" s="10">
        <v>7</v>
      </c>
    </row>
    <row r="289" spans="4:12" x14ac:dyDescent="0.2">
      <c r="D289" s="9">
        <v>3</v>
      </c>
      <c r="E289" s="9" t="e">
        <f>IF(Tabelle1!$T123="",NA(),IF(ABS((Tabelle1!$T123-Tabelle1!$AD$115)/Tabelle1!$AD$116)&gt;3.5,3.5*(Tabelle1!$T123-Tabelle1!$AD$115)/ABS(Tabelle1!$T123-Tabelle1!$AD$115)+4,(Tabelle1!$T123-Tabelle1!$AD$115)/Tabelle1!$AD$116+4))</f>
        <v>#N/A</v>
      </c>
      <c r="F289" s="9">
        <v>1</v>
      </c>
      <c r="G289" s="9">
        <v>2</v>
      </c>
      <c r="H289" s="9">
        <v>3</v>
      </c>
      <c r="I289" s="9">
        <v>4</v>
      </c>
      <c r="J289" s="9">
        <v>5</v>
      </c>
      <c r="K289" s="9">
        <v>6</v>
      </c>
      <c r="L289" s="10">
        <v>7</v>
      </c>
    </row>
    <row r="290" spans="4:12" x14ac:dyDescent="0.2">
      <c r="D290" s="9">
        <v>4</v>
      </c>
      <c r="E290" s="9" t="e">
        <f>IF(Tabelle1!$T124="",NA(),IF(ABS((Tabelle1!$T124-Tabelle1!$AD$115)/Tabelle1!$AD$116)&gt;3.5,3.5*(Tabelle1!$T124-Tabelle1!$AD$115)/ABS(Tabelle1!$T124-Tabelle1!$AD$115)+4,(Tabelle1!$T124-Tabelle1!$AD$115)/Tabelle1!$AD$116+4))</f>
        <v>#N/A</v>
      </c>
      <c r="F290" s="9">
        <v>1</v>
      </c>
      <c r="G290" s="9">
        <v>2</v>
      </c>
      <c r="H290" s="9">
        <v>3</v>
      </c>
      <c r="I290" s="9">
        <v>4</v>
      </c>
      <c r="J290" s="9">
        <v>5</v>
      </c>
      <c r="K290" s="9">
        <v>6</v>
      </c>
      <c r="L290" s="10">
        <v>7</v>
      </c>
    </row>
    <row r="291" spans="4:12" x14ac:dyDescent="0.2">
      <c r="D291" s="9">
        <v>5</v>
      </c>
      <c r="E291" s="9" t="e">
        <f>IF(Tabelle1!$T125="",NA(),IF(ABS((Tabelle1!$T125-Tabelle1!$AD$115)/Tabelle1!$AD$116)&gt;3.5,3.5*(Tabelle1!$T125-Tabelle1!$AD$115)/ABS(Tabelle1!$T125-Tabelle1!$AD$115)+4,(Tabelle1!$T125-Tabelle1!$AD$115)/Tabelle1!$AD$116+4))</f>
        <v>#N/A</v>
      </c>
      <c r="F291" s="9">
        <v>1</v>
      </c>
      <c r="G291" s="9">
        <v>2</v>
      </c>
      <c r="H291" s="9">
        <v>3</v>
      </c>
      <c r="I291" s="9">
        <v>4</v>
      </c>
      <c r="J291" s="9">
        <v>5</v>
      </c>
      <c r="K291" s="9">
        <v>6</v>
      </c>
      <c r="L291" s="10">
        <v>7</v>
      </c>
    </row>
    <row r="292" spans="4:12" x14ac:dyDescent="0.2">
      <c r="D292" s="9">
        <v>6</v>
      </c>
      <c r="E292" s="9" t="e">
        <f>IF(Tabelle1!$T126="",NA(),IF(ABS((Tabelle1!$T126-Tabelle1!$AD$115)/Tabelle1!$AD$116)&gt;3.5,3.5*(Tabelle1!$T126-Tabelle1!$AD$115)/ABS(Tabelle1!$T126-Tabelle1!$AD$115)+4,(Tabelle1!$T126-Tabelle1!$AD$115)/Tabelle1!$AD$116+4))</f>
        <v>#N/A</v>
      </c>
      <c r="F292" s="9">
        <v>1</v>
      </c>
      <c r="G292" s="9">
        <v>2</v>
      </c>
      <c r="H292" s="9">
        <v>3</v>
      </c>
      <c r="I292" s="9">
        <v>4</v>
      </c>
      <c r="J292" s="9">
        <v>5</v>
      </c>
      <c r="K292" s="9">
        <v>6</v>
      </c>
      <c r="L292" s="10">
        <v>7</v>
      </c>
    </row>
    <row r="293" spans="4:12" x14ac:dyDescent="0.2">
      <c r="D293" s="9">
        <v>7</v>
      </c>
      <c r="E293" s="9" t="e">
        <f>IF(Tabelle1!$T127="",NA(),IF(ABS((Tabelle1!$T127-Tabelle1!$AD$115)/Tabelle1!$AD$116)&gt;3.5,3.5*(Tabelle1!$T127-Tabelle1!$AD$115)/ABS(Tabelle1!$T127-Tabelle1!$AD$115)+4,(Tabelle1!$T127-Tabelle1!$AD$115)/Tabelle1!$AD$116+4))</f>
        <v>#N/A</v>
      </c>
      <c r="F293" s="9">
        <v>1</v>
      </c>
      <c r="G293" s="9">
        <v>2</v>
      </c>
      <c r="H293" s="9">
        <v>3</v>
      </c>
      <c r="I293" s="9">
        <v>4</v>
      </c>
      <c r="J293" s="9">
        <v>5</v>
      </c>
      <c r="K293" s="9">
        <v>6</v>
      </c>
      <c r="L293" s="10">
        <v>7</v>
      </c>
    </row>
    <row r="294" spans="4:12" x14ac:dyDescent="0.2">
      <c r="D294" s="9">
        <v>8</v>
      </c>
      <c r="E294" s="9" t="e">
        <f>IF(Tabelle1!$T128="",NA(),IF(ABS((Tabelle1!$T128-Tabelle1!$AD$115)/Tabelle1!$AD$116)&gt;3.5,3.5*(Tabelle1!$T128-Tabelle1!$AD$115)/ABS(Tabelle1!$T128-Tabelle1!$AD$115)+4,(Tabelle1!$T128-Tabelle1!$AD$115)/Tabelle1!$AD$116+4))</f>
        <v>#N/A</v>
      </c>
      <c r="F294" s="9">
        <v>1</v>
      </c>
      <c r="G294" s="9">
        <v>2</v>
      </c>
      <c r="H294" s="9">
        <v>3</v>
      </c>
      <c r="I294" s="9">
        <v>4</v>
      </c>
      <c r="J294" s="9">
        <v>5</v>
      </c>
      <c r="K294" s="9">
        <v>6</v>
      </c>
      <c r="L294" s="10">
        <v>7</v>
      </c>
    </row>
    <row r="295" spans="4:12" x14ac:dyDescent="0.2">
      <c r="D295" s="9">
        <v>9</v>
      </c>
      <c r="E295" s="9" t="e">
        <f>IF(Tabelle1!$T129="",NA(),IF(ABS((Tabelle1!$T129-Tabelle1!$AD$115)/Tabelle1!$AD$116)&gt;3.5,3.5*(Tabelle1!$T129-Tabelle1!$AD$115)/ABS(Tabelle1!$T129-Tabelle1!$AD$115)+4,(Tabelle1!$T129-Tabelle1!$AD$115)/Tabelle1!$AD$116+4))</f>
        <v>#N/A</v>
      </c>
      <c r="F295" s="9">
        <v>1</v>
      </c>
      <c r="G295" s="9">
        <v>2</v>
      </c>
      <c r="H295" s="9">
        <v>3</v>
      </c>
      <c r="I295" s="9">
        <v>4</v>
      </c>
      <c r="J295" s="9">
        <v>5</v>
      </c>
      <c r="K295" s="9">
        <v>6</v>
      </c>
      <c r="L295" s="10">
        <v>7</v>
      </c>
    </row>
    <row r="296" spans="4:12" x14ac:dyDescent="0.2">
      <c r="D296" s="9">
        <v>10</v>
      </c>
      <c r="E296" s="9" t="e">
        <f>IF(Tabelle1!$T130="",NA(),IF(ABS((Tabelle1!$T130-Tabelle1!$AD$115)/Tabelle1!$AD$116)&gt;3.5,3.5*(Tabelle1!$T130-Tabelle1!$AD$115)/ABS(Tabelle1!$T130-Tabelle1!$AD$115)+4,(Tabelle1!$T130-Tabelle1!$AD$115)/Tabelle1!$AD$116+4))</f>
        <v>#N/A</v>
      </c>
      <c r="F296" s="9">
        <v>1</v>
      </c>
      <c r="G296" s="9">
        <v>2</v>
      </c>
      <c r="H296" s="9">
        <v>3</v>
      </c>
      <c r="I296" s="9">
        <v>4</v>
      </c>
      <c r="J296" s="9">
        <v>5</v>
      </c>
      <c r="K296" s="9">
        <v>6</v>
      </c>
      <c r="L296" s="10">
        <v>7</v>
      </c>
    </row>
    <row r="297" spans="4:12" x14ac:dyDescent="0.2">
      <c r="D297" s="9">
        <v>11</v>
      </c>
      <c r="E297" s="9" t="e">
        <f>IF(Tabelle1!$T131="",NA(),IF(ABS((Tabelle1!$T131-Tabelle1!$AD$115)/Tabelle1!$AD$116)&gt;3.5,3.5*(Tabelle1!$T131-Tabelle1!$AD$115)/ABS(Tabelle1!$T131-Tabelle1!$AD$115)+4,(Tabelle1!$T131-Tabelle1!$AD$115)/Tabelle1!$AD$116+4))</f>
        <v>#N/A</v>
      </c>
      <c r="F297" s="9">
        <v>1</v>
      </c>
      <c r="G297" s="9">
        <v>2</v>
      </c>
      <c r="H297" s="9">
        <v>3</v>
      </c>
      <c r="I297" s="9">
        <v>4</v>
      </c>
      <c r="J297" s="9">
        <v>5</v>
      </c>
      <c r="K297" s="9">
        <v>6</v>
      </c>
      <c r="L297" s="10">
        <v>7</v>
      </c>
    </row>
    <row r="298" spans="4:12" x14ac:dyDescent="0.2">
      <c r="D298" s="9">
        <v>12</v>
      </c>
      <c r="E298" s="9" t="e">
        <f>IF(Tabelle1!$T132="",NA(),IF(ABS((Tabelle1!$T132-Tabelle1!$AD$115)/Tabelle1!$AD$116)&gt;3.5,3.5*(Tabelle1!$T132-Tabelle1!$AD$115)/ABS(Tabelle1!$T132-Tabelle1!$AD$115)+4,(Tabelle1!$T132-Tabelle1!$AD$115)/Tabelle1!$AD$116+4))</f>
        <v>#N/A</v>
      </c>
      <c r="F298" s="9">
        <v>1</v>
      </c>
      <c r="G298" s="9">
        <v>2</v>
      </c>
      <c r="H298" s="9">
        <v>3</v>
      </c>
      <c r="I298" s="9">
        <v>4</v>
      </c>
      <c r="J298" s="9">
        <v>5</v>
      </c>
      <c r="K298" s="9">
        <v>6</v>
      </c>
      <c r="L298" s="10">
        <v>7</v>
      </c>
    </row>
    <row r="299" spans="4:12" x14ac:dyDescent="0.2">
      <c r="D299" s="9">
        <v>13</v>
      </c>
      <c r="E299" s="9" t="e">
        <f>IF(Tabelle1!$T133="",NA(),IF(ABS((Tabelle1!$T133-Tabelle1!$AD$115)/Tabelle1!$AD$116)&gt;3.5,3.5*(Tabelle1!$T133-Tabelle1!$AD$115)/ABS(Tabelle1!$T133-Tabelle1!$AD$115)+4,(Tabelle1!$T133-Tabelle1!$AD$115)/Tabelle1!$AD$116+4))</f>
        <v>#N/A</v>
      </c>
      <c r="F299" s="9">
        <v>1</v>
      </c>
      <c r="G299" s="9">
        <v>2</v>
      </c>
      <c r="H299" s="9">
        <v>3</v>
      </c>
      <c r="I299" s="9">
        <v>4</v>
      </c>
      <c r="J299" s="9">
        <v>5</v>
      </c>
      <c r="K299" s="9">
        <v>6</v>
      </c>
      <c r="L299" s="10">
        <v>7</v>
      </c>
    </row>
    <row r="300" spans="4:12" x14ac:dyDescent="0.2">
      <c r="D300" s="9">
        <v>14</v>
      </c>
      <c r="E300" s="9" t="e">
        <f>IF(Tabelle1!$T134="",NA(),IF(ABS((Tabelle1!$T134-Tabelle1!$AD$115)/Tabelle1!$AD$116)&gt;3.5,3.5*(Tabelle1!$T134-Tabelle1!$AD$115)/ABS(Tabelle1!$T134-Tabelle1!$AD$115)+4,(Tabelle1!$T134-Tabelle1!$AD$115)/Tabelle1!$AD$116+4))</f>
        <v>#N/A</v>
      </c>
      <c r="F300" s="9">
        <v>1</v>
      </c>
      <c r="G300" s="9">
        <v>2</v>
      </c>
      <c r="H300" s="9">
        <v>3</v>
      </c>
      <c r="I300" s="9">
        <v>4</v>
      </c>
      <c r="J300" s="9">
        <v>5</v>
      </c>
      <c r="K300" s="9">
        <v>6</v>
      </c>
      <c r="L300" s="10">
        <v>7</v>
      </c>
    </row>
    <row r="301" spans="4:12" x14ac:dyDescent="0.2">
      <c r="D301" s="9">
        <v>15</v>
      </c>
      <c r="E301" s="9" t="e">
        <f>IF(Tabelle1!$T135="",NA(),IF(ABS((Tabelle1!$T135-Tabelle1!$AD$115)/Tabelle1!$AD$116)&gt;3.5,3.5*(Tabelle1!$T135-Tabelle1!$AD$115)/ABS(Tabelle1!$T135-Tabelle1!$AD$115)+4,(Tabelle1!$T135-Tabelle1!$AD$115)/Tabelle1!$AD$116+4))</f>
        <v>#N/A</v>
      </c>
      <c r="F301" s="9">
        <v>1</v>
      </c>
      <c r="G301" s="9">
        <v>2</v>
      </c>
      <c r="H301" s="9">
        <v>3</v>
      </c>
      <c r="I301" s="9">
        <v>4</v>
      </c>
      <c r="J301" s="9">
        <v>5</v>
      </c>
      <c r="K301" s="9">
        <v>6</v>
      </c>
      <c r="L301" s="10">
        <v>7</v>
      </c>
    </row>
    <row r="302" spans="4:12" x14ac:dyDescent="0.2">
      <c r="D302" s="9">
        <v>16</v>
      </c>
      <c r="E302" s="9" t="e">
        <f>IF(Tabelle1!$T136="",NA(),IF(ABS((Tabelle1!$T136-Tabelle1!$AD$115)/Tabelle1!$AD$116)&gt;3.5,3.5*(Tabelle1!$T136-Tabelle1!$AD$115)/ABS(Tabelle1!$T136-Tabelle1!$AD$115)+4,(Tabelle1!$T136-Tabelle1!$AD$115)/Tabelle1!$AD$116+4))</f>
        <v>#N/A</v>
      </c>
      <c r="F302" s="9">
        <v>1</v>
      </c>
      <c r="G302" s="9">
        <v>2</v>
      </c>
      <c r="H302" s="9">
        <v>3</v>
      </c>
      <c r="I302" s="9">
        <v>4</v>
      </c>
      <c r="J302" s="9">
        <v>5</v>
      </c>
      <c r="K302" s="9">
        <v>6</v>
      </c>
      <c r="L302" s="10">
        <v>7</v>
      </c>
    </row>
    <row r="303" spans="4:12" x14ac:dyDescent="0.2">
      <c r="D303" s="9">
        <v>17</v>
      </c>
      <c r="E303" s="9" t="e">
        <f>IF(Tabelle1!$T137="",NA(),IF(ABS((Tabelle1!$T137-Tabelle1!$AD$115)/Tabelle1!$AD$116)&gt;3.5,3.5*(Tabelle1!$T137-Tabelle1!$AD$115)/ABS(Tabelle1!$T137-Tabelle1!$AD$115)+4,(Tabelle1!$T137-Tabelle1!$AD$115)/Tabelle1!$AD$116+4))</f>
        <v>#N/A</v>
      </c>
      <c r="F303" s="9">
        <v>1</v>
      </c>
      <c r="G303" s="9">
        <v>2</v>
      </c>
      <c r="H303" s="9">
        <v>3</v>
      </c>
      <c r="I303" s="9">
        <v>4</v>
      </c>
      <c r="J303" s="9">
        <v>5</v>
      </c>
      <c r="K303" s="9">
        <v>6</v>
      </c>
      <c r="L303" s="10">
        <v>7</v>
      </c>
    </row>
    <row r="304" spans="4:12" x14ac:dyDescent="0.2">
      <c r="D304" s="9">
        <v>18</v>
      </c>
      <c r="E304" s="9" t="e">
        <f>IF(Tabelle1!$T138="",NA(),IF(ABS((Tabelle1!$T138-Tabelle1!$AD$115)/Tabelle1!$AD$116)&gt;3.5,3.5*(Tabelle1!$T138-Tabelle1!$AD$115)/ABS(Tabelle1!$T138-Tabelle1!$AD$115)+4,(Tabelle1!$T138-Tabelle1!$AD$115)/Tabelle1!$AD$116+4))</f>
        <v>#N/A</v>
      </c>
      <c r="F304" s="9">
        <v>1</v>
      </c>
      <c r="G304" s="9">
        <v>2</v>
      </c>
      <c r="H304" s="9">
        <v>3</v>
      </c>
      <c r="I304" s="9">
        <v>4</v>
      </c>
      <c r="J304" s="9">
        <v>5</v>
      </c>
      <c r="K304" s="9">
        <v>6</v>
      </c>
      <c r="L304" s="10">
        <v>7</v>
      </c>
    </row>
    <row r="305" spans="4:14" x14ac:dyDescent="0.2">
      <c r="D305" s="9">
        <v>19</v>
      </c>
      <c r="E305" s="9" t="e">
        <f>IF(Tabelle1!$T139="",NA(),IF(ABS((Tabelle1!$T139-Tabelle1!$AD$115)/Tabelle1!$AD$116)&gt;3.5,3.5*(Tabelle1!$T139-Tabelle1!$AD$115)/ABS(Tabelle1!$T139-Tabelle1!$AD$115)+4,(Tabelle1!$T139-Tabelle1!$AD$115)/Tabelle1!$AD$116+4))</f>
        <v>#N/A</v>
      </c>
      <c r="F305" s="9">
        <v>1</v>
      </c>
      <c r="G305" s="9">
        <v>2</v>
      </c>
      <c r="H305" s="9">
        <v>3</v>
      </c>
      <c r="I305" s="9">
        <v>4</v>
      </c>
      <c r="J305" s="9">
        <v>5</v>
      </c>
      <c r="K305" s="9">
        <v>6</v>
      </c>
      <c r="L305" s="10">
        <v>7</v>
      </c>
    </row>
    <row r="306" spans="4:14" x14ac:dyDescent="0.2">
      <c r="D306" s="9">
        <v>20</v>
      </c>
      <c r="E306" s="9" t="e">
        <f>IF(Tabelle1!$T140="",NA(),IF(ABS((Tabelle1!$T140-Tabelle1!$AD$115)/Tabelle1!$AD$116)&gt;3.5,3.5*(Tabelle1!$T140-Tabelle1!$AD$115)/ABS(Tabelle1!$T140-Tabelle1!$AD$115)+4,(Tabelle1!$T140-Tabelle1!$AD$115)/Tabelle1!$AD$116+4))</f>
        <v>#N/A</v>
      </c>
      <c r="F306" s="9">
        <v>1</v>
      </c>
      <c r="G306" s="9">
        <v>2</v>
      </c>
      <c r="H306" s="9">
        <v>3</v>
      </c>
      <c r="I306" s="9">
        <v>4</v>
      </c>
      <c r="J306" s="9">
        <v>5</v>
      </c>
      <c r="K306" s="9">
        <v>6</v>
      </c>
      <c r="L306" s="10">
        <v>7</v>
      </c>
    </row>
    <row r="307" spans="4:14" x14ac:dyDescent="0.2">
      <c r="D307" s="9">
        <v>21</v>
      </c>
      <c r="E307" s="9" t="e">
        <f>IF(Tabelle1!$T141="",NA(),IF(ABS((Tabelle1!$T141-Tabelle1!$AD$115)/Tabelle1!$AD$116)&gt;3.5,3.5*(Tabelle1!$T141-Tabelle1!$AD$115)/ABS(Tabelle1!$T141-Tabelle1!$AD$115)+4,(Tabelle1!$T141-Tabelle1!$AD$115)/Tabelle1!$AD$116+4))</f>
        <v>#N/A</v>
      </c>
      <c r="F307" s="9">
        <v>1</v>
      </c>
      <c r="G307" s="9">
        <v>2</v>
      </c>
      <c r="H307" s="9">
        <v>3</v>
      </c>
      <c r="I307" s="9">
        <v>4</v>
      </c>
      <c r="J307" s="9">
        <v>5</v>
      </c>
      <c r="K307" s="9">
        <v>6</v>
      </c>
      <c r="L307" s="10">
        <v>7</v>
      </c>
    </row>
    <row r="308" spans="4:14" x14ac:dyDescent="0.2">
      <c r="D308" s="9">
        <v>22</v>
      </c>
      <c r="E308" s="9" t="e">
        <f>IF(Tabelle1!$T142="",NA(),IF(ABS((Tabelle1!$T142-Tabelle1!$AD$115)/Tabelle1!$AD$116)&gt;3.5,3.5*(Tabelle1!$T142-Tabelle1!$AD$115)/ABS(Tabelle1!$T142-Tabelle1!$AD$115)+4,(Tabelle1!$T142-Tabelle1!$AD$115)/Tabelle1!$AD$116+4))</f>
        <v>#N/A</v>
      </c>
      <c r="F308" s="9">
        <v>1</v>
      </c>
      <c r="G308" s="9">
        <v>2</v>
      </c>
      <c r="H308" s="9">
        <v>3</v>
      </c>
      <c r="I308" s="9">
        <v>4</v>
      </c>
      <c r="J308" s="9">
        <v>5</v>
      </c>
      <c r="K308" s="9">
        <v>6</v>
      </c>
      <c r="L308" s="10">
        <v>7</v>
      </c>
    </row>
    <row r="309" spans="4:14" x14ac:dyDescent="0.2">
      <c r="D309" s="9">
        <v>23</v>
      </c>
      <c r="E309" s="9" t="e">
        <f>IF(Tabelle1!$T143="",NA(),IF(ABS((Tabelle1!$T143-Tabelle1!$AD$115)/Tabelle1!$AD$116)&gt;3.5,3.5*(Tabelle1!$T143-Tabelle1!$AD$115)/ABS(Tabelle1!$T143-Tabelle1!$AD$115)+4,(Tabelle1!$T143-Tabelle1!$AD$115)/Tabelle1!$AD$116+4))</f>
        <v>#N/A</v>
      </c>
      <c r="F309" s="9">
        <v>1</v>
      </c>
      <c r="G309" s="9">
        <v>2</v>
      </c>
      <c r="H309" s="9">
        <v>3</v>
      </c>
      <c r="I309" s="9">
        <v>4</v>
      </c>
      <c r="J309" s="9">
        <v>5</v>
      </c>
      <c r="K309" s="9">
        <v>6</v>
      </c>
      <c r="L309" s="10">
        <v>7</v>
      </c>
    </row>
    <row r="310" spans="4:14" x14ac:dyDescent="0.2">
      <c r="D310" s="9">
        <v>24</v>
      </c>
      <c r="E310" s="9" t="e">
        <f>IF(Tabelle1!$T144="",NA(),IF(ABS((Tabelle1!$T144-Tabelle1!$AD$115)/Tabelle1!$AD$116)&gt;3.5,3.5*(Tabelle1!$T144-Tabelle1!$AD$115)/ABS(Tabelle1!$T144-Tabelle1!$AD$115)+4,(Tabelle1!$T144-Tabelle1!$AD$115)/Tabelle1!$AD$116+4))</f>
        <v>#N/A</v>
      </c>
      <c r="F310" s="9">
        <v>1</v>
      </c>
      <c r="G310" s="9">
        <v>2</v>
      </c>
      <c r="H310" s="9">
        <v>3</v>
      </c>
      <c r="I310" s="9">
        <v>4</v>
      </c>
      <c r="J310" s="9">
        <v>5</v>
      </c>
      <c r="K310" s="9">
        <v>6</v>
      </c>
      <c r="L310" s="10">
        <v>7</v>
      </c>
    </row>
    <row r="311" spans="4:14" ht="13.5" thickBot="1" x14ac:dyDescent="0.25">
      <c r="D311" s="12">
        <v>25</v>
      </c>
      <c r="E311" s="9" t="e">
        <f>IF(Tabelle1!$T145="",NA(),IF(ABS((Tabelle1!$T145-Tabelle1!$AD$115)/Tabelle1!$AD$116)&gt;3.5,3.5*(Tabelle1!$T145-Tabelle1!$AD$115)/ABS(Tabelle1!$T145-Tabelle1!$AD$115)+4,(Tabelle1!$T145-Tabelle1!$AD$115)/Tabelle1!$AD$116+4))</f>
        <v>#N/A</v>
      </c>
      <c r="F311" s="12">
        <v>1</v>
      </c>
      <c r="G311" s="12">
        <v>2</v>
      </c>
      <c r="H311" s="12">
        <v>3</v>
      </c>
      <c r="I311" s="12">
        <v>4</v>
      </c>
      <c r="J311" s="12">
        <v>5</v>
      </c>
      <c r="K311" s="12">
        <v>6</v>
      </c>
      <c r="L311" s="13">
        <v>7</v>
      </c>
    </row>
    <row r="312" spans="4:14" ht="13.5" thickBot="1" x14ac:dyDescent="0.25"/>
    <row r="313" spans="4:14" x14ac:dyDescent="0.2">
      <c r="D313" s="2" t="s">
        <v>15</v>
      </c>
      <c r="E313" s="2" t="s">
        <v>26</v>
      </c>
      <c r="F313" s="14" t="s">
        <v>16</v>
      </c>
      <c r="G313" s="14" t="s">
        <v>17</v>
      </c>
      <c r="H313" s="14" t="s">
        <v>18</v>
      </c>
      <c r="I313" s="14" t="s">
        <v>19</v>
      </c>
      <c r="J313" s="14" t="s">
        <v>20</v>
      </c>
      <c r="K313" s="14" t="s">
        <v>21</v>
      </c>
      <c r="L313" s="15" t="s">
        <v>22</v>
      </c>
      <c r="N313">
        <v>4.3</v>
      </c>
    </row>
    <row r="314" spans="4:14" x14ac:dyDescent="0.2">
      <c r="D314" s="5"/>
      <c r="E314" s="5"/>
      <c r="F314" s="5"/>
      <c r="G314" s="5"/>
      <c r="H314" s="5"/>
      <c r="I314" s="5"/>
      <c r="J314" s="5"/>
      <c r="K314" s="5"/>
      <c r="L314" s="8"/>
    </row>
    <row r="315" spans="4:14" x14ac:dyDescent="0.2">
      <c r="D315" s="9">
        <v>1</v>
      </c>
      <c r="E315" s="9" t="e">
        <f>IF(Tabelle1!$AL121="",NA(),IF(ABS((Tabelle1!$AL121-Tabelle1!$AV$115)/Tabelle1!$AV$116)&gt;3.5,3.5*(Tabelle1!$AL121-Tabelle1!$AV$115)/ABS(Tabelle1!$AL121-Tabelle1!$AV$115)+4,(Tabelle1!$AL121-Tabelle1!$AV$115)/Tabelle1!$AV$116+4))</f>
        <v>#N/A</v>
      </c>
      <c r="F315" s="9">
        <v>1</v>
      </c>
      <c r="G315" s="9">
        <v>2</v>
      </c>
      <c r="H315" s="9">
        <v>3</v>
      </c>
      <c r="I315" s="9">
        <v>4</v>
      </c>
      <c r="J315" s="9">
        <v>5</v>
      </c>
      <c r="K315" s="9">
        <v>6</v>
      </c>
      <c r="L315" s="10">
        <v>7</v>
      </c>
    </row>
    <row r="316" spans="4:14" x14ac:dyDescent="0.2">
      <c r="D316" s="9">
        <v>2</v>
      </c>
      <c r="E316" s="9" t="e">
        <f>IF(Tabelle1!$AL122="",NA(),IF(ABS((Tabelle1!$AL122-Tabelle1!$AV$115)/Tabelle1!$AV$116)&gt;3.5,3.5*(Tabelle1!$AL122-Tabelle1!$AV$115)/ABS(Tabelle1!$AL122-Tabelle1!$AV$115)+4,(Tabelle1!$AL122-Tabelle1!$AV$115)/Tabelle1!$AV$116+4))</f>
        <v>#N/A</v>
      </c>
      <c r="F316" s="9">
        <v>1</v>
      </c>
      <c r="G316" s="9">
        <v>2</v>
      </c>
      <c r="H316" s="9">
        <v>3</v>
      </c>
      <c r="I316" s="9">
        <v>4</v>
      </c>
      <c r="J316" s="9">
        <v>5</v>
      </c>
      <c r="K316" s="9">
        <v>6</v>
      </c>
      <c r="L316" s="10">
        <v>7</v>
      </c>
    </row>
    <row r="317" spans="4:14" x14ac:dyDescent="0.2">
      <c r="D317" s="9">
        <v>3</v>
      </c>
      <c r="E317" s="9" t="e">
        <f>IF(Tabelle1!$AL123="",NA(),IF(ABS((Tabelle1!$AL123-Tabelle1!$AV$115)/Tabelle1!$AV$116)&gt;3.5,3.5*(Tabelle1!$AL123-Tabelle1!$AV$115)/ABS(Tabelle1!$AL123-Tabelle1!$AV$115)+4,(Tabelle1!$AL123-Tabelle1!$AV$115)/Tabelle1!$AV$116+4))</f>
        <v>#N/A</v>
      </c>
      <c r="F317" s="9">
        <v>1</v>
      </c>
      <c r="G317" s="9">
        <v>2</v>
      </c>
      <c r="H317" s="9">
        <v>3</v>
      </c>
      <c r="I317" s="9">
        <v>4</v>
      </c>
      <c r="J317" s="9">
        <v>5</v>
      </c>
      <c r="K317" s="9">
        <v>6</v>
      </c>
      <c r="L317" s="10">
        <v>7</v>
      </c>
    </row>
    <row r="318" spans="4:14" x14ac:dyDescent="0.2">
      <c r="D318" s="9">
        <v>4</v>
      </c>
      <c r="E318" s="9" t="e">
        <f>IF(Tabelle1!$AL124="",NA(),IF(ABS((Tabelle1!$AL124-Tabelle1!$AV$115)/Tabelle1!$AV$116)&gt;3.5,3.5*(Tabelle1!$AL124-Tabelle1!$AV$115)/ABS(Tabelle1!$AL124-Tabelle1!$AV$115)+4,(Tabelle1!$AL124-Tabelle1!$AV$115)/Tabelle1!$AV$116+4))</f>
        <v>#N/A</v>
      </c>
      <c r="F318" s="9">
        <v>1</v>
      </c>
      <c r="G318" s="9">
        <v>2</v>
      </c>
      <c r="H318" s="9">
        <v>3</v>
      </c>
      <c r="I318" s="9">
        <v>4</v>
      </c>
      <c r="J318" s="9">
        <v>5</v>
      </c>
      <c r="K318" s="9">
        <v>6</v>
      </c>
      <c r="L318" s="10">
        <v>7</v>
      </c>
    </row>
    <row r="319" spans="4:14" x14ac:dyDescent="0.2">
      <c r="D319" s="9">
        <v>5</v>
      </c>
      <c r="E319" s="9" t="e">
        <f>IF(Tabelle1!$AL125="",NA(),IF(ABS((Tabelle1!$AL125-Tabelle1!$AV$115)/Tabelle1!$AV$116)&gt;3.5,3.5*(Tabelle1!$AL125-Tabelle1!$AV$115)/ABS(Tabelle1!$AL125-Tabelle1!$AV$115)+4,(Tabelle1!$AL125-Tabelle1!$AV$115)/Tabelle1!$AV$116+4))</f>
        <v>#N/A</v>
      </c>
      <c r="F319" s="9">
        <v>1</v>
      </c>
      <c r="G319" s="9">
        <v>2</v>
      </c>
      <c r="H319" s="9">
        <v>3</v>
      </c>
      <c r="I319" s="9">
        <v>4</v>
      </c>
      <c r="J319" s="9">
        <v>5</v>
      </c>
      <c r="K319" s="9">
        <v>6</v>
      </c>
      <c r="L319" s="10">
        <v>7</v>
      </c>
    </row>
    <row r="320" spans="4:14" x14ac:dyDescent="0.2">
      <c r="D320" s="9">
        <v>6</v>
      </c>
      <c r="E320" s="9" t="e">
        <f>IF(Tabelle1!$AL126="",NA(),IF(ABS((Tabelle1!$AL126-Tabelle1!$AV$115)/Tabelle1!$AV$116)&gt;3.5,3.5*(Tabelle1!$AL126-Tabelle1!$AV$115)/ABS(Tabelle1!$AL126-Tabelle1!$AV$115)+4,(Tabelle1!$AL126-Tabelle1!$AV$115)/Tabelle1!$AV$116+4))</f>
        <v>#N/A</v>
      </c>
      <c r="F320" s="9">
        <v>1</v>
      </c>
      <c r="G320" s="9">
        <v>2</v>
      </c>
      <c r="H320" s="9">
        <v>3</v>
      </c>
      <c r="I320" s="9">
        <v>4</v>
      </c>
      <c r="J320" s="9">
        <v>5</v>
      </c>
      <c r="K320" s="9">
        <v>6</v>
      </c>
      <c r="L320" s="10">
        <v>7</v>
      </c>
    </row>
    <row r="321" spans="4:12" x14ac:dyDescent="0.2">
      <c r="D321" s="9">
        <v>7</v>
      </c>
      <c r="E321" s="9" t="e">
        <f>IF(Tabelle1!$AL127="",NA(),IF(ABS((Tabelle1!$AL127-Tabelle1!$AV$115)/Tabelle1!$AV$116)&gt;3.5,3.5*(Tabelle1!$AL127-Tabelle1!$AV$115)/ABS(Tabelle1!$AL127-Tabelle1!$AV$115)+4,(Tabelle1!$AL127-Tabelle1!$AV$115)/Tabelle1!$AV$116+4))</f>
        <v>#N/A</v>
      </c>
      <c r="F321" s="9">
        <v>1</v>
      </c>
      <c r="G321" s="9">
        <v>2</v>
      </c>
      <c r="H321" s="9">
        <v>3</v>
      </c>
      <c r="I321" s="9">
        <v>4</v>
      </c>
      <c r="J321" s="9">
        <v>5</v>
      </c>
      <c r="K321" s="9">
        <v>6</v>
      </c>
      <c r="L321" s="10">
        <v>7</v>
      </c>
    </row>
    <row r="322" spans="4:12" x14ac:dyDescent="0.2">
      <c r="D322" s="9">
        <v>8</v>
      </c>
      <c r="E322" s="9" t="e">
        <f>IF(Tabelle1!$AL128="",NA(),IF(ABS((Tabelle1!$AL128-Tabelle1!$AV$115)/Tabelle1!$AV$116)&gt;3.5,3.5*(Tabelle1!$AL128-Tabelle1!$AV$115)/ABS(Tabelle1!$AL128-Tabelle1!$AV$115)+4,(Tabelle1!$AL128-Tabelle1!$AV$115)/Tabelle1!$AV$116+4))</f>
        <v>#N/A</v>
      </c>
      <c r="F322" s="9">
        <v>1</v>
      </c>
      <c r="G322" s="9">
        <v>2</v>
      </c>
      <c r="H322" s="9">
        <v>3</v>
      </c>
      <c r="I322" s="9">
        <v>4</v>
      </c>
      <c r="J322" s="9">
        <v>5</v>
      </c>
      <c r="K322" s="9">
        <v>6</v>
      </c>
      <c r="L322" s="10">
        <v>7</v>
      </c>
    </row>
    <row r="323" spans="4:12" x14ac:dyDescent="0.2">
      <c r="D323" s="9">
        <v>9</v>
      </c>
      <c r="E323" s="9" t="e">
        <f>IF(Tabelle1!$AL129="",NA(),IF(ABS((Tabelle1!$AL129-Tabelle1!$AV$115)/Tabelle1!$AV$116)&gt;3.5,3.5*(Tabelle1!$AL129-Tabelle1!$AV$115)/ABS(Tabelle1!$AL129-Tabelle1!$AV$115)+4,(Tabelle1!$AL129-Tabelle1!$AV$115)/Tabelle1!$AV$116+4))</f>
        <v>#N/A</v>
      </c>
      <c r="F323" s="9">
        <v>1</v>
      </c>
      <c r="G323" s="9">
        <v>2</v>
      </c>
      <c r="H323" s="9">
        <v>3</v>
      </c>
      <c r="I323" s="9">
        <v>4</v>
      </c>
      <c r="J323" s="9">
        <v>5</v>
      </c>
      <c r="K323" s="9">
        <v>6</v>
      </c>
      <c r="L323" s="10">
        <v>7</v>
      </c>
    </row>
    <row r="324" spans="4:12" x14ac:dyDescent="0.2">
      <c r="D324" s="9">
        <v>10</v>
      </c>
      <c r="E324" s="9" t="e">
        <f>IF(Tabelle1!$AL130="",NA(),IF(ABS((Tabelle1!$AL130-Tabelle1!$AV$115)/Tabelle1!$AV$116)&gt;3.5,3.5*(Tabelle1!$AL130-Tabelle1!$AV$115)/ABS(Tabelle1!$AL130-Tabelle1!$AV$115)+4,(Tabelle1!$AL130-Tabelle1!$AV$115)/Tabelle1!$AV$116+4))</f>
        <v>#N/A</v>
      </c>
      <c r="F324" s="9">
        <v>1</v>
      </c>
      <c r="G324" s="9">
        <v>2</v>
      </c>
      <c r="H324" s="9">
        <v>3</v>
      </c>
      <c r="I324" s="9">
        <v>4</v>
      </c>
      <c r="J324" s="9">
        <v>5</v>
      </c>
      <c r="K324" s="9">
        <v>6</v>
      </c>
      <c r="L324" s="10">
        <v>7</v>
      </c>
    </row>
    <row r="325" spans="4:12" x14ac:dyDescent="0.2">
      <c r="D325" s="9">
        <v>11</v>
      </c>
      <c r="E325" s="9" t="e">
        <f>IF(Tabelle1!$AL131="",NA(),IF(ABS((Tabelle1!$AL131-Tabelle1!$AV$115)/Tabelle1!$AV$116)&gt;3.5,3.5*(Tabelle1!$AL131-Tabelle1!$AV$115)/ABS(Tabelle1!$AL131-Tabelle1!$AV$115)+4,(Tabelle1!$AL131-Tabelle1!$AV$115)/Tabelle1!$AV$116+4))</f>
        <v>#N/A</v>
      </c>
      <c r="F325" s="9">
        <v>1</v>
      </c>
      <c r="G325" s="9">
        <v>2</v>
      </c>
      <c r="H325" s="9">
        <v>3</v>
      </c>
      <c r="I325" s="9">
        <v>4</v>
      </c>
      <c r="J325" s="9">
        <v>5</v>
      </c>
      <c r="K325" s="9">
        <v>6</v>
      </c>
      <c r="L325" s="10">
        <v>7</v>
      </c>
    </row>
    <row r="326" spans="4:12" x14ac:dyDescent="0.2">
      <c r="D326" s="9">
        <v>12</v>
      </c>
      <c r="E326" s="9" t="e">
        <f>IF(Tabelle1!$AL132="",NA(),IF(ABS((Tabelle1!$AL132-Tabelle1!$AV$115)/Tabelle1!$AV$116)&gt;3.5,3.5*(Tabelle1!$AL132-Tabelle1!$AV$115)/ABS(Tabelle1!$AL132-Tabelle1!$AV$115)+4,(Tabelle1!$AL132-Tabelle1!$AV$115)/Tabelle1!$AV$116+4))</f>
        <v>#N/A</v>
      </c>
      <c r="F326" s="9">
        <v>1</v>
      </c>
      <c r="G326" s="9">
        <v>2</v>
      </c>
      <c r="H326" s="9">
        <v>3</v>
      </c>
      <c r="I326" s="9">
        <v>4</v>
      </c>
      <c r="J326" s="9">
        <v>5</v>
      </c>
      <c r="K326" s="9">
        <v>6</v>
      </c>
      <c r="L326" s="10">
        <v>7</v>
      </c>
    </row>
    <row r="327" spans="4:12" x14ac:dyDescent="0.2">
      <c r="D327" s="9">
        <v>13</v>
      </c>
      <c r="E327" s="9" t="e">
        <f>IF(Tabelle1!$AL133="",NA(),IF(ABS((Tabelle1!$AL133-Tabelle1!$AV$115)/Tabelle1!$AV$116)&gt;3.5,3.5*(Tabelle1!$AL133-Tabelle1!$AV$115)/ABS(Tabelle1!$AL133-Tabelle1!$AV$115)+4,(Tabelle1!$AL133-Tabelle1!$AV$115)/Tabelle1!$AV$116+4))</f>
        <v>#N/A</v>
      </c>
      <c r="F327" s="9">
        <v>1</v>
      </c>
      <c r="G327" s="9">
        <v>2</v>
      </c>
      <c r="H327" s="9">
        <v>3</v>
      </c>
      <c r="I327" s="9">
        <v>4</v>
      </c>
      <c r="J327" s="9">
        <v>5</v>
      </c>
      <c r="K327" s="9">
        <v>6</v>
      </c>
      <c r="L327" s="10">
        <v>7</v>
      </c>
    </row>
    <row r="328" spans="4:12" x14ac:dyDescent="0.2">
      <c r="D328" s="9">
        <v>14</v>
      </c>
      <c r="E328" s="9" t="e">
        <f>IF(Tabelle1!$AL134="",NA(),IF(ABS((Tabelle1!$AL134-Tabelle1!$AV$115)/Tabelle1!$AV$116)&gt;3.5,3.5*(Tabelle1!$AL134-Tabelle1!$AV$115)/ABS(Tabelle1!$AL134-Tabelle1!$AV$115)+4,(Tabelle1!$AL134-Tabelle1!$AV$115)/Tabelle1!$AV$116+4))</f>
        <v>#N/A</v>
      </c>
      <c r="F328" s="9">
        <v>1</v>
      </c>
      <c r="G328" s="9">
        <v>2</v>
      </c>
      <c r="H328" s="9">
        <v>3</v>
      </c>
      <c r="I328" s="9">
        <v>4</v>
      </c>
      <c r="J328" s="9">
        <v>5</v>
      </c>
      <c r="K328" s="9">
        <v>6</v>
      </c>
      <c r="L328" s="10">
        <v>7</v>
      </c>
    </row>
    <row r="329" spans="4:12" x14ac:dyDescent="0.2">
      <c r="D329" s="9">
        <v>15</v>
      </c>
      <c r="E329" s="9" t="e">
        <f>IF(Tabelle1!$AL135="",NA(),IF(ABS((Tabelle1!$AL135-Tabelle1!$AV$115)/Tabelle1!$AV$116)&gt;3.5,3.5*(Tabelle1!$AL135-Tabelle1!$AV$115)/ABS(Tabelle1!$AL135-Tabelle1!$AV$115)+4,(Tabelle1!$AL135-Tabelle1!$AV$115)/Tabelle1!$AV$116+4))</f>
        <v>#N/A</v>
      </c>
      <c r="F329" s="9">
        <v>1</v>
      </c>
      <c r="G329" s="9">
        <v>2</v>
      </c>
      <c r="H329" s="9">
        <v>3</v>
      </c>
      <c r="I329" s="9">
        <v>4</v>
      </c>
      <c r="J329" s="9">
        <v>5</v>
      </c>
      <c r="K329" s="9">
        <v>6</v>
      </c>
      <c r="L329" s="10">
        <v>7</v>
      </c>
    </row>
    <row r="330" spans="4:12" x14ac:dyDescent="0.2">
      <c r="D330" s="9">
        <v>16</v>
      </c>
      <c r="E330" s="9" t="e">
        <f>IF(Tabelle1!$AL136="",NA(),IF(ABS((Tabelle1!$AL136-Tabelle1!$AV$115)/Tabelle1!$AV$116)&gt;3.5,3.5*(Tabelle1!$AL136-Tabelle1!$AV$115)/ABS(Tabelle1!$AL136-Tabelle1!$AV$115)+4,(Tabelle1!$AL136-Tabelle1!$AV$115)/Tabelle1!$AV$116+4))</f>
        <v>#N/A</v>
      </c>
      <c r="F330" s="9">
        <v>1</v>
      </c>
      <c r="G330" s="9">
        <v>2</v>
      </c>
      <c r="H330" s="9">
        <v>3</v>
      </c>
      <c r="I330" s="9">
        <v>4</v>
      </c>
      <c r="J330" s="9">
        <v>5</v>
      </c>
      <c r="K330" s="9">
        <v>6</v>
      </c>
      <c r="L330" s="10">
        <v>7</v>
      </c>
    </row>
    <row r="331" spans="4:12" x14ac:dyDescent="0.2">
      <c r="D331" s="9">
        <v>17</v>
      </c>
      <c r="E331" s="9" t="e">
        <f>IF(Tabelle1!$AL137="",NA(),IF(ABS((Tabelle1!$AL137-Tabelle1!$AV$115)/Tabelle1!$AV$116)&gt;3.5,3.5*(Tabelle1!$AL137-Tabelle1!$AV$115)/ABS(Tabelle1!$AL137-Tabelle1!$AV$115)+4,(Tabelle1!$AL137-Tabelle1!$AV$115)/Tabelle1!$AV$116+4))</f>
        <v>#N/A</v>
      </c>
      <c r="F331" s="9">
        <v>1</v>
      </c>
      <c r="G331" s="9">
        <v>2</v>
      </c>
      <c r="H331" s="9">
        <v>3</v>
      </c>
      <c r="I331" s="9">
        <v>4</v>
      </c>
      <c r="J331" s="9">
        <v>5</v>
      </c>
      <c r="K331" s="9">
        <v>6</v>
      </c>
      <c r="L331" s="10">
        <v>7</v>
      </c>
    </row>
    <row r="332" spans="4:12" x14ac:dyDescent="0.2">
      <c r="D332" s="9">
        <v>18</v>
      </c>
      <c r="E332" s="9" t="e">
        <f>IF(Tabelle1!$AL138="",NA(),IF(ABS((Tabelle1!$AL138-Tabelle1!$AV$115)/Tabelle1!$AV$116)&gt;3.5,3.5*(Tabelle1!$AL138-Tabelle1!$AV$115)/ABS(Tabelle1!$AL138-Tabelle1!$AV$115)+4,(Tabelle1!$AL138-Tabelle1!$AV$115)/Tabelle1!$AV$116+4))</f>
        <v>#N/A</v>
      </c>
      <c r="F332" s="9">
        <v>1</v>
      </c>
      <c r="G332" s="9">
        <v>2</v>
      </c>
      <c r="H332" s="9">
        <v>3</v>
      </c>
      <c r="I332" s="9">
        <v>4</v>
      </c>
      <c r="J332" s="9">
        <v>5</v>
      </c>
      <c r="K332" s="9">
        <v>6</v>
      </c>
      <c r="L332" s="10">
        <v>7</v>
      </c>
    </row>
    <row r="333" spans="4:12" x14ac:dyDescent="0.2">
      <c r="D333" s="9">
        <v>19</v>
      </c>
      <c r="E333" s="9" t="e">
        <f>IF(Tabelle1!$AL139="",NA(),IF(ABS((Tabelle1!$AL139-Tabelle1!$AV$115)/Tabelle1!$AV$116)&gt;3.5,3.5*(Tabelle1!$AL139-Tabelle1!$AV$115)/ABS(Tabelle1!$AL139-Tabelle1!$AV$115)+4,(Tabelle1!$AL139-Tabelle1!$AV$115)/Tabelle1!$AV$116+4))</f>
        <v>#N/A</v>
      </c>
      <c r="F333" s="9">
        <v>1</v>
      </c>
      <c r="G333" s="9">
        <v>2</v>
      </c>
      <c r="H333" s="9">
        <v>3</v>
      </c>
      <c r="I333" s="9">
        <v>4</v>
      </c>
      <c r="J333" s="9">
        <v>5</v>
      </c>
      <c r="K333" s="9">
        <v>6</v>
      </c>
      <c r="L333" s="10">
        <v>7</v>
      </c>
    </row>
    <row r="334" spans="4:12" x14ac:dyDescent="0.2">
      <c r="D334" s="9">
        <v>20</v>
      </c>
      <c r="E334" s="9" t="e">
        <f>IF(Tabelle1!$AL140="",NA(),IF(ABS((Tabelle1!$AL140-Tabelle1!$AV$115)/Tabelle1!$AV$116)&gt;3.5,3.5*(Tabelle1!$AL140-Tabelle1!$AV$115)/ABS(Tabelle1!$AL140-Tabelle1!$AV$115)+4,(Tabelle1!$AL140-Tabelle1!$AV$115)/Tabelle1!$AV$116+4))</f>
        <v>#N/A</v>
      </c>
      <c r="F334" s="9">
        <v>1</v>
      </c>
      <c r="G334" s="9">
        <v>2</v>
      </c>
      <c r="H334" s="9">
        <v>3</v>
      </c>
      <c r="I334" s="9">
        <v>4</v>
      </c>
      <c r="J334" s="9">
        <v>5</v>
      </c>
      <c r="K334" s="9">
        <v>6</v>
      </c>
      <c r="L334" s="10">
        <v>7</v>
      </c>
    </row>
    <row r="335" spans="4:12" x14ac:dyDescent="0.2">
      <c r="D335" s="9">
        <v>21</v>
      </c>
      <c r="E335" s="9" t="e">
        <f>IF(Tabelle1!$AL141="",NA(),IF(ABS((Tabelle1!$AL141-Tabelle1!$AV$115)/Tabelle1!$AV$116)&gt;3.5,3.5*(Tabelle1!$AL141-Tabelle1!$AV$115)/ABS(Tabelle1!$AL141-Tabelle1!$AV$115)+4,(Tabelle1!$AL141-Tabelle1!$AV$115)/Tabelle1!$AV$116+4))</f>
        <v>#N/A</v>
      </c>
      <c r="F335" s="9">
        <v>1</v>
      </c>
      <c r="G335" s="9">
        <v>2</v>
      </c>
      <c r="H335" s="9">
        <v>3</v>
      </c>
      <c r="I335" s="9">
        <v>4</v>
      </c>
      <c r="J335" s="9">
        <v>5</v>
      </c>
      <c r="K335" s="9">
        <v>6</v>
      </c>
      <c r="L335" s="10">
        <v>7</v>
      </c>
    </row>
    <row r="336" spans="4:12" x14ac:dyDescent="0.2">
      <c r="D336" s="9">
        <v>22</v>
      </c>
      <c r="E336" s="9" t="e">
        <f>IF(Tabelle1!$AL142="",NA(),IF(ABS((Tabelle1!$AL142-Tabelle1!$AV$115)/Tabelle1!$AV$116)&gt;3.5,3.5*(Tabelle1!$AL142-Tabelle1!$AV$115)/ABS(Tabelle1!$AL142-Tabelle1!$AV$115)+4,(Tabelle1!$AL142-Tabelle1!$AV$115)/Tabelle1!$AV$116+4))</f>
        <v>#N/A</v>
      </c>
      <c r="F336" s="9">
        <v>1</v>
      </c>
      <c r="G336" s="9">
        <v>2</v>
      </c>
      <c r="H336" s="9">
        <v>3</v>
      </c>
      <c r="I336" s="9">
        <v>4</v>
      </c>
      <c r="J336" s="9">
        <v>5</v>
      </c>
      <c r="K336" s="9">
        <v>6</v>
      </c>
      <c r="L336" s="10">
        <v>7</v>
      </c>
    </row>
    <row r="337" spans="4:14" x14ac:dyDescent="0.2">
      <c r="D337" s="9">
        <v>23</v>
      </c>
      <c r="E337" s="9" t="e">
        <f>IF(Tabelle1!$AL143="",NA(),IF(ABS((Tabelle1!$AL143-Tabelle1!$AV$115)/Tabelle1!$AV$116)&gt;3.5,3.5*(Tabelle1!$AL143-Tabelle1!$AV$115)/ABS(Tabelle1!$AL143-Tabelle1!$AV$115)+4,(Tabelle1!$AL143-Tabelle1!$AV$115)/Tabelle1!$AV$116+4))</f>
        <v>#N/A</v>
      </c>
      <c r="F337" s="9">
        <v>1</v>
      </c>
      <c r="G337" s="9">
        <v>2</v>
      </c>
      <c r="H337" s="9">
        <v>3</v>
      </c>
      <c r="I337" s="9">
        <v>4</v>
      </c>
      <c r="J337" s="9">
        <v>5</v>
      </c>
      <c r="K337" s="9">
        <v>6</v>
      </c>
      <c r="L337" s="10">
        <v>7</v>
      </c>
    </row>
    <row r="338" spans="4:14" x14ac:dyDescent="0.2">
      <c r="D338" s="9">
        <v>24</v>
      </c>
      <c r="E338" s="9" t="e">
        <f>IF(Tabelle1!$AL144="",NA(),IF(ABS((Tabelle1!$AL144-Tabelle1!$AV$115)/Tabelle1!$AV$116)&gt;3.5,3.5*(Tabelle1!$AL144-Tabelle1!$AV$115)/ABS(Tabelle1!$AL144-Tabelle1!$AV$115)+4,(Tabelle1!$AL144-Tabelle1!$AV$115)/Tabelle1!$AV$116+4))</f>
        <v>#N/A</v>
      </c>
      <c r="F338" s="9">
        <v>1</v>
      </c>
      <c r="G338" s="9">
        <v>2</v>
      </c>
      <c r="H338" s="9">
        <v>3</v>
      </c>
      <c r="I338" s="9">
        <v>4</v>
      </c>
      <c r="J338" s="9">
        <v>5</v>
      </c>
      <c r="K338" s="9">
        <v>6</v>
      </c>
      <c r="L338" s="10">
        <v>7</v>
      </c>
    </row>
    <row r="339" spans="4:14" ht="13.5" thickBot="1" x14ac:dyDescent="0.25">
      <c r="D339" s="12">
        <v>25</v>
      </c>
      <c r="E339" s="9" t="e">
        <f>IF(Tabelle1!$AL145="",NA(),IF(ABS((Tabelle1!$AL145-Tabelle1!$AV$115)/Tabelle1!$AV$116)&gt;3.5,3.5*(Tabelle1!$AL145-Tabelle1!$AV$115)/ABS(Tabelle1!$AL145-Tabelle1!$AV$115)+4,(Tabelle1!$AL145-Tabelle1!$AV$115)/Tabelle1!$AV$116+4))</f>
        <v>#N/A</v>
      </c>
      <c r="F339" s="12">
        <v>1</v>
      </c>
      <c r="G339" s="12">
        <v>2</v>
      </c>
      <c r="H339" s="12">
        <v>3</v>
      </c>
      <c r="I339" s="12">
        <v>4</v>
      </c>
      <c r="J339" s="12">
        <v>5</v>
      </c>
      <c r="K339" s="12">
        <v>6</v>
      </c>
      <c r="L339" s="13">
        <v>7</v>
      </c>
    </row>
    <row r="340" spans="4:14" x14ac:dyDescent="0.2">
      <c r="D340" s="2"/>
      <c r="E340" s="2"/>
      <c r="F340" s="2"/>
      <c r="G340" s="2"/>
      <c r="H340" s="2"/>
      <c r="I340" s="2"/>
      <c r="J340" s="2"/>
      <c r="K340" s="2"/>
      <c r="L340" s="3"/>
      <c r="N340">
        <v>5.0999999999999996</v>
      </c>
    </row>
    <row r="341" spans="4:14" x14ac:dyDescent="0.2">
      <c r="D341" s="5" t="s">
        <v>15</v>
      </c>
      <c r="E341" s="5" t="s">
        <v>23</v>
      </c>
      <c r="F341" s="6" t="s">
        <v>16</v>
      </c>
      <c r="G341" s="6" t="s">
        <v>17</v>
      </c>
      <c r="H341" s="6" t="s">
        <v>18</v>
      </c>
      <c r="I341" s="6" t="s">
        <v>19</v>
      </c>
      <c r="J341" s="6" t="s">
        <v>20</v>
      </c>
      <c r="K341" s="6" t="s">
        <v>21</v>
      </c>
      <c r="L341" s="7" t="s">
        <v>22</v>
      </c>
    </row>
    <row r="342" spans="4:14" x14ac:dyDescent="0.2">
      <c r="D342" s="5"/>
      <c r="E342" s="5"/>
      <c r="F342" s="5"/>
      <c r="G342" s="5"/>
      <c r="H342" s="5"/>
      <c r="I342" s="5"/>
      <c r="J342" s="5"/>
      <c r="K342" s="5"/>
      <c r="L342" s="8"/>
    </row>
    <row r="343" spans="4:14" x14ac:dyDescent="0.2">
      <c r="D343" s="9">
        <v>1</v>
      </c>
      <c r="E343" s="9" t="e">
        <f>IF(Tabelle1!$B157="",NA(),IF(ABS((Tabelle1!$B157-Tabelle1!$L$151)/Tabelle1!$L$152)&gt;3.5,3.5*(Tabelle1!$B157-Tabelle1!$L$151)/ABS(Tabelle1!$B157-Tabelle1!$L$151)+4,(Tabelle1!$B157-Tabelle1!$L$151)/Tabelle1!$L$152+4))</f>
        <v>#N/A</v>
      </c>
      <c r="F343" s="9">
        <v>1</v>
      </c>
      <c r="G343" s="9">
        <v>2</v>
      </c>
      <c r="H343" s="9">
        <v>3</v>
      </c>
      <c r="I343" s="9">
        <v>4</v>
      </c>
      <c r="J343" s="9">
        <v>5</v>
      </c>
      <c r="K343" s="9">
        <v>6</v>
      </c>
      <c r="L343" s="10">
        <v>7</v>
      </c>
    </row>
    <row r="344" spans="4:14" x14ac:dyDescent="0.2">
      <c r="D344" s="9">
        <v>2</v>
      </c>
      <c r="E344" s="9" t="e">
        <f>IF(Tabelle1!$B158="",NA(),IF(ABS((Tabelle1!$B158-Tabelle1!$L$151)/Tabelle1!$L$152)&gt;3.5,3.5*(Tabelle1!$B158-Tabelle1!$L$151)/ABS(Tabelle1!$B158-Tabelle1!$L$151)+4,(Tabelle1!$B158-Tabelle1!$L$151)/Tabelle1!$L$152+4))</f>
        <v>#N/A</v>
      </c>
      <c r="F344" s="9">
        <v>1</v>
      </c>
      <c r="G344" s="9">
        <v>2</v>
      </c>
      <c r="H344" s="9">
        <v>3</v>
      </c>
      <c r="I344" s="9">
        <v>4</v>
      </c>
      <c r="J344" s="9">
        <v>5</v>
      </c>
      <c r="K344" s="9">
        <v>6</v>
      </c>
      <c r="L344" s="10">
        <v>7</v>
      </c>
    </row>
    <row r="345" spans="4:14" x14ac:dyDescent="0.2">
      <c r="D345" s="9">
        <v>3</v>
      </c>
      <c r="E345" s="9" t="e">
        <f>IF(Tabelle1!$B159="",NA(),IF(ABS((Tabelle1!$B159-Tabelle1!$L$151)/Tabelle1!$L$152)&gt;3.5,3.5*(Tabelle1!$B159-Tabelle1!$L$151)/ABS(Tabelle1!$B159-Tabelle1!$L$151)+4,(Tabelle1!$B159-Tabelle1!$L$151)/Tabelle1!$L$152+4))</f>
        <v>#N/A</v>
      </c>
      <c r="F345" s="9">
        <v>1</v>
      </c>
      <c r="G345" s="9">
        <v>2</v>
      </c>
      <c r="H345" s="9">
        <v>3</v>
      </c>
      <c r="I345" s="9">
        <v>4</v>
      </c>
      <c r="J345" s="9">
        <v>5</v>
      </c>
      <c r="K345" s="9">
        <v>6</v>
      </c>
      <c r="L345" s="10">
        <v>7</v>
      </c>
    </row>
    <row r="346" spans="4:14" x14ac:dyDescent="0.2">
      <c r="D346" s="9">
        <v>4</v>
      </c>
      <c r="E346" s="9" t="e">
        <f>IF(Tabelle1!$B160="",NA(),IF(ABS((Tabelle1!$B160-Tabelle1!$L$151)/Tabelle1!$L$152)&gt;3.5,3.5*(Tabelle1!$B160-Tabelle1!$L$151)/ABS(Tabelle1!$B160-Tabelle1!$L$151)+4,(Tabelle1!$B160-Tabelle1!$L$151)/Tabelle1!$L$152+4))</f>
        <v>#N/A</v>
      </c>
      <c r="F346" s="9">
        <v>1</v>
      </c>
      <c r="G346" s="9">
        <v>2</v>
      </c>
      <c r="H346" s="9">
        <v>3</v>
      </c>
      <c r="I346" s="9">
        <v>4</v>
      </c>
      <c r="J346" s="9">
        <v>5</v>
      </c>
      <c r="K346" s="9">
        <v>6</v>
      </c>
      <c r="L346" s="10">
        <v>7</v>
      </c>
    </row>
    <row r="347" spans="4:14" x14ac:dyDescent="0.2">
      <c r="D347" s="9">
        <v>5</v>
      </c>
      <c r="E347" s="9" t="e">
        <f>IF(Tabelle1!$B161="",NA(),IF(ABS((Tabelle1!$B161-Tabelle1!$L$151)/Tabelle1!$L$152)&gt;3.5,3.5*(Tabelle1!$B161-Tabelle1!$L$151)/ABS(Tabelle1!$B161-Tabelle1!$L$151)+4,(Tabelle1!$B161-Tabelle1!$L$151)/Tabelle1!$L$152+4))</f>
        <v>#N/A</v>
      </c>
      <c r="F347" s="9">
        <v>1</v>
      </c>
      <c r="G347" s="9">
        <v>2</v>
      </c>
      <c r="H347" s="9">
        <v>3</v>
      </c>
      <c r="I347" s="9">
        <v>4</v>
      </c>
      <c r="J347" s="9">
        <v>5</v>
      </c>
      <c r="K347" s="9">
        <v>6</v>
      </c>
      <c r="L347" s="10">
        <v>7</v>
      </c>
    </row>
    <row r="348" spans="4:14" x14ac:dyDescent="0.2">
      <c r="D348" s="9">
        <v>6</v>
      </c>
      <c r="E348" s="9" t="e">
        <f>IF(Tabelle1!$B162="",NA(),IF(ABS((Tabelle1!$B162-Tabelle1!$L$151)/Tabelle1!$L$152)&gt;3.5,3.5*(Tabelle1!$B162-Tabelle1!$L$151)/ABS(Tabelle1!$B162-Tabelle1!$L$151)+4,(Tabelle1!$B162-Tabelle1!$L$151)/Tabelle1!$L$152+4))</f>
        <v>#N/A</v>
      </c>
      <c r="F348" s="9">
        <v>1</v>
      </c>
      <c r="G348" s="9">
        <v>2</v>
      </c>
      <c r="H348" s="9">
        <v>3</v>
      </c>
      <c r="I348" s="9">
        <v>4</v>
      </c>
      <c r="J348" s="9">
        <v>5</v>
      </c>
      <c r="K348" s="9">
        <v>6</v>
      </c>
      <c r="L348" s="10">
        <v>7</v>
      </c>
    </row>
    <row r="349" spans="4:14" x14ac:dyDescent="0.2">
      <c r="D349" s="9">
        <v>7</v>
      </c>
      <c r="E349" s="9" t="e">
        <f>IF(Tabelle1!$B163="",NA(),IF(ABS((Tabelle1!$B163-Tabelle1!$L$151)/Tabelle1!$L$152)&gt;3.5,3.5*(Tabelle1!$B163-Tabelle1!$L$151)/ABS(Tabelle1!$B163-Tabelle1!$L$151)+4,(Tabelle1!$B163-Tabelle1!$L$151)/Tabelle1!$L$152+4))</f>
        <v>#N/A</v>
      </c>
      <c r="F349" s="9">
        <v>1</v>
      </c>
      <c r="G349" s="9">
        <v>2</v>
      </c>
      <c r="H349" s="9">
        <v>3</v>
      </c>
      <c r="I349" s="9">
        <v>4</v>
      </c>
      <c r="J349" s="9">
        <v>5</v>
      </c>
      <c r="K349" s="9">
        <v>6</v>
      </c>
      <c r="L349" s="10">
        <v>7</v>
      </c>
    </row>
    <row r="350" spans="4:14" x14ac:dyDescent="0.2">
      <c r="D350" s="9">
        <v>8</v>
      </c>
      <c r="E350" s="9" t="e">
        <f>IF(Tabelle1!$B164="",NA(),IF(ABS((Tabelle1!$B164-Tabelle1!$L$151)/Tabelle1!$L$152)&gt;3.5,3.5*(Tabelle1!$B164-Tabelle1!$L$151)/ABS(Tabelle1!$B164-Tabelle1!$L$151)+4,(Tabelle1!$B164-Tabelle1!$L$151)/Tabelle1!$L$152+4))</f>
        <v>#N/A</v>
      </c>
      <c r="F350" s="9">
        <v>1</v>
      </c>
      <c r="G350" s="9">
        <v>2</v>
      </c>
      <c r="H350" s="9">
        <v>3</v>
      </c>
      <c r="I350" s="9">
        <v>4</v>
      </c>
      <c r="J350" s="9">
        <v>5</v>
      </c>
      <c r="K350" s="9">
        <v>6</v>
      </c>
      <c r="L350" s="10">
        <v>7</v>
      </c>
    </row>
    <row r="351" spans="4:14" x14ac:dyDescent="0.2">
      <c r="D351" s="9">
        <v>9</v>
      </c>
      <c r="E351" s="9" t="e">
        <f>IF(Tabelle1!$B165="",NA(),IF(ABS((Tabelle1!$B165-Tabelle1!$L$151)/Tabelle1!$L$152)&gt;3.5,3.5*(Tabelle1!$B165-Tabelle1!$L$151)/ABS(Tabelle1!$B165-Tabelle1!$L$151)+4,(Tabelle1!$B165-Tabelle1!$L$151)/Tabelle1!$L$152+4))</f>
        <v>#N/A</v>
      </c>
      <c r="F351" s="9">
        <v>1</v>
      </c>
      <c r="G351" s="9">
        <v>2</v>
      </c>
      <c r="H351" s="9">
        <v>3</v>
      </c>
      <c r="I351" s="9">
        <v>4</v>
      </c>
      <c r="J351" s="9">
        <v>5</v>
      </c>
      <c r="K351" s="9">
        <v>6</v>
      </c>
      <c r="L351" s="10">
        <v>7</v>
      </c>
    </row>
    <row r="352" spans="4:14" x14ac:dyDescent="0.2">
      <c r="D352" s="9">
        <v>10</v>
      </c>
      <c r="E352" s="9" t="e">
        <f>IF(Tabelle1!$B166="",NA(),IF(ABS((Tabelle1!$B166-Tabelle1!$L$151)/Tabelle1!$L$152)&gt;3.5,3.5*(Tabelle1!$B166-Tabelle1!$L$151)/ABS(Tabelle1!$B166-Tabelle1!$L$151)+4,(Tabelle1!$B166-Tabelle1!$L$151)/Tabelle1!$L$152+4))</f>
        <v>#N/A</v>
      </c>
      <c r="F352" s="9">
        <v>1</v>
      </c>
      <c r="G352" s="9">
        <v>2</v>
      </c>
      <c r="H352" s="9">
        <v>3</v>
      </c>
      <c r="I352" s="9">
        <v>4</v>
      </c>
      <c r="J352" s="9">
        <v>5</v>
      </c>
      <c r="K352" s="9">
        <v>6</v>
      </c>
      <c r="L352" s="10">
        <v>7</v>
      </c>
    </row>
    <row r="353" spans="4:12" x14ac:dyDescent="0.2">
      <c r="D353" s="9">
        <v>11</v>
      </c>
      <c r="E353" s="9" t="e">
        <f>IF(Tabelle1!$B167="",NA(),IF(ABS((Tabelle1!$B167-Tabelle1!$L$151)/Tabelle1!$L$152)&gt;3.5,3.5*(Tabelle1!$B167-Tabelle1!$L$151)/ABS(Tabelle1!$B167-Tabelle1!$L$151)+4,(Tabelle1!$B167-Tabelle1!$L$151)/Tabelle1!$L$152+4))</f>
        <v>#N/A</v>
      </c>
      <c r="F353" s="9">
        <v>1</v>
      </c>
      <c r="G353" s="9">
        <v>2</v>
      </c>
      <c r="H353" s="9">
        <v>3</v>
      </c>
      <c r="I353" s="9">
        <v>4</v>
      </c>
      <c r="J353" s="9">
        <v>5</v>
      </c>
      <c r="K353" s="9">
        <v>6</v>
      </c>
      <c r="L353" s="10">
        <v>7</v>
      </c>
    </row>
    <row r="354" spans="4:12" x14ac:dyDescent="0.2">
      <c r="D354" s="9">
        <v>12</v>
      </c>
      <c r="E354" s="9" t="e">
        <f>IF(Tabelle1!$B168="",NA(),IF(ABS((Tabelle1!$B168-Tabelle1!$L$151)/Tabelle1!$L$152)&gt;3.5,3.5*(Tabelle1!$B168-Tabelle1!$L$151)/ABS(Tabelle1!$B168-Tabelle1!$L$151)+4,(Tabelle1!$B168-Tabelle1!$L$151)/Tabelle1!$L$152+4))</f>
        <v>#N/A</v>
      </c>
      <c r="F354" s="9">
        <v>1</v>
      </c>
      <c r="G354" s="9">
        <v>2</v>
      </c>
      <c r="H354" s="9">
        <v>3</v>
      </c>
      <c r="I354" s="9">
        <v>4</v>
      </c>
      <c r="J354" s="9">
        <v>5</v>
      </c>
      <c r="K354" s="9">
        <v>6</v>
      </c>
      <c r="L354" s="10">
        <v>7</v>
      </c>
    </row>
    <row r="355" spans="4:12" x14ac:dyDescent="0.2">
      <c r="D355" s="9">
        <v>13</v>
      </c>
      <c r="E355" s="9" t="e">
        <f>IF(Tabelle1!$B169="",NA(),IF(ABS((Tabelle1!$B169-Tabelle1!$L$151)/Tabelle1!$L$152)&gt;3.5,3.5*(Tabelle1!$B169-Tabelle1!$L$151)/ABS(Tabelle1!$B169-Tabelle1!$L$151)+4,(Tabelle1!$B169-Tabelle1!$L$151)/Tabelle1!$L$152+4))</f>
        <v>#N/A</v>
      </c>
      <c r="F355" s="9">
        <v>1</v>
      </c>
      <c r="G355" s="9">
        <v>2</v>
      </c>
      <c r="H355" s="9">
        <v>3</v>
      </c>
      <c r="I355" s="9">
        <v>4</v>
      </c>
      <c r="J355" s="9">
        <v>5</v>
      </c>
      <c r="K355" s="9">
        <v>6</v>
      </c>
      <c r="L355" s="10">
        <v>7</v>
      </c>
    </row>
    <row r="356" spans="4:12" x14ac:dyDescent="0.2">
      <c r="D356" s="9">
        <v>14</v>
      </c>
      <c r="E356" s="9" t="e">
        <f>IF(Tabelle1!$B170="",NA(),IF(ABS((Tabelle1!$B170-Tabelle1!$L$151)/Tabelle1!$L$152)&gt;3.5,3.5*(Tabelle1!$B170-Tabelle1!$L$151)/ABS(Tabelle1!$B170-Tabelle1!$L$151)+4,(Tabelle1!$B170-Tabelle1!$L$151)/Tabelle1!$L$152+4))</f>
        <v>#N/A</v>
      </c>
      <c r="F356" s="9">
        <v>1</v>
      </c>
      <c r="G356" s="9">
        <v>2</v>
      </c>
      <c r="H356" s="9">
        <v>3</v>
      </c>
      <c r="I356" s="9">
        <v>4</v>
      </c>
      <c r="J356" s="9">
        <v>5</v>
      </c>
      <c r="K356" s="9">
        <v>6</v>
      </c>
      <c r="L356" s="10">
        <v>7</v>
      </c>
    </row>
    <row r="357" spans="4:12" x14ac:dyDescent="0.2">
      <c r="D357" s="9">
        <v>15</v>
      </c>
      <c r="E357" s="9" t="e">
        <f>IF(Tabelle1!$B171="",NA(),IF(ABS((Tabelle1!$B171-Tabelle1!$L$151)/Tabelle1!$L$152)&gt;3.5,3.5*(Tabelle1!$B171-Tabelle1!$L$151)/ABS(Tabelle1!$B171-Tabelle1!$L$151)+4,(Tabelle1!$B171-Tabelle1!$L$151)/Tabelle1!$L$152+4))</f>
        <v>#N/A</v>
      </c>
      <c r="F357" s="9">
        <v>1</v>
      </c>
      <c r="G357" s="9">
        <v>2</v>
      </c>
      <c r="H357" s="9">
        <v>3</v>
      </c>
      <c r="I357" s="9">
        <v>4</v>
      </c>
      <c r="J357" s="9">
        <v>5</v>
      </c>
      <c r="K357" s="9">
        <v>6</v>
      </c>
      <c r="L357" s="10">
        <v>7</v>
      </c>
    </row>
    <row r="358" spans="4:12" x14ac:dyDescent="0.2">
      <c r="D358" s="9">
        <v>16</v>
      </c>
      <c r="E358" s="9" t="e">
        <f>IF(Tabelle1!$B172="",NA(),IF(ABS((Tabelle1!$B172-Tabelle1!$L$151)/Tabelle1!$L$152)&gt;3.5,3.5*(Tabelle1!$B172-Tabelle1!$L$151)/ABS(Tabelle1!$B172-Tabelle1!$L$151)+4,(Tabelle1!$B172-Tabelle1!$L$151)/Tabelle1!$L$152+4))</f>
        <v>#N/A</v>
      </c>
      <c r="F358" s="9">
        <v>1</v>
      </c>
      <c r="G358" s="9">
        <v>2</v>
      </c>
      <c r="H358" s="9">
        <v>3</v>
      </c>
      <c r="I358" s="9">
        <v>4</v>
      </c>
      <c r="J358" s="9">
        <v>5</v>
      </c>
      <c r="K358" s="9">
        <v>6</v>
      </c>
      <c r="L358" s="10">
        <v>7</v>
      </c>
    </row>
    <row r="359" spans="4:12" x14ac:dyDescent="0.2">
      <c r="D359" s="9">
        <v>17</v>
      </c>
      <c r="E359" s="9" t="e">
        <f>IF(Tabelle1!$B173="",NA(),IF(ABS((Tabelle1!$B173-Tabelle1!$L$151)/Tabelle1!$L$152)&gt;3.5,3.5*(Tabelle1!$B173-Tabelle1!$L$151)/ABS(Tabelle1!$B173-Tabelle1!$L$151)+4,(Tabelle1!$B173-Tabelle1!$L$151)/Tabelle1!$L$152+4))</f>
        <v>#N/A</v>
      </c>
      <c r="F359" s="9">
        <v>1</v>
      </c>
      <c r="G359" s="9">
        <v>2</v>
      </c>
      <c r="H359" s="9">
        <v>3</v>
      </c>
      <c r="I359" s="9">
        <v>4</v>
      </c>
      <c r="J359" s="9">
        <v>5</v>
      </c>
      <c r="K359" s="9">
        <v>6</v>
      </c>
      <c r="L359" s="10">
        <v>7</v>
      </c>
    </row>
    <row r="360" spans="4:12" x14ac:dyDescent="0.2">
      <c r="D360" s="9">
        <v>18</v>
      </c>
      <c r="E360" s="9" t="e">
        <f>IF(Tabelle1!$B174="",NA(),IF(ABS((Tabelle1!$B174-Tabelle1!$L$151)/Tabelle1!$L$152)&gt;3.5,3.5*(Tabelle1!$B174-Tabelle1!$L$151)/ABS(Tabelle1!$B174-Tabelle1!$L$151)+4,(Tabelle1!$B174-Tabelle1!$L$151)/Tabelle1!$L$152+4))</f>
        <v>#N/A</v>
      </c>
      <c r="F360" s="9">
        <v>1</v>
      </c>
      <c r="G360" s="9">
        <v>2</v>
      </c>
      <c r="H360" s="9">
        <v>3</v>
      </c>
      <c r="I360" s="9">
        <v>4</v>
      </c>
      <c r="J360" s="9">
        <v>5</v>
      </c>
      <c r="K360" s="9">
        <v>6</v>
      </c>
      <c r="L360" s="10">
        <v>7</v>
      </c>
    </row>
    <row r="361" spans="4:12" x14ac:dyDescent="0.2">
      <c r="D361" s="9">
        <v>19</v>
      </c>
      <c r="E361" s="9" t="e">
        <f>IF(Tabelle1!$B175="",NA(),IF(ABS((Tabelle1!$B175-Tabelle1!$L$151)/Tabelle1!$L$152)&gt;3.5,3.5*(Tabelle1!$B175-Tabelle1!$L$151)/ABS(Tabelle1!$B175-Tabelle1!$L$151)+4,(Tabelle1!$B175-Tabelle1!$L$151)/Tabelle1!$L$152+4))</f>
        <v>#N/A</v>
      </c>
      <c r="F361" s="9">
        <v>1</v>
      </c>
      <c r="G361" s="9">
        <v>2</v>
      </c>
      <c r="H361" s="9">
        <v>3</v>
      </c>
      <c r="I361" s="9">
        <v>4</v>
      </c>
      <c r="J361" s="9">
        <v>5</v>
      </c>
      <c r="K361" s="9">
        <v>6</v>
      </c>
      <c r="L361" s="10">
        <v>7</v>
      </c>
    </row>
    <row r="362" spans="4:12" x14ac:dyDescent="0.2">
      <c r="D362" s="9">
        <v>20</v>
      </c>
      <c r="E362" s="9" t="e">
        <f>IF(Tabelle1!$B176="",NA(),IF(ABS((Tabelle1!$B176-Tabelle1!$L$151)/Tabelle1!$L$152)&gt;3.5,3.5*(Tabelle1!$B176-Tabelle1!$L$151)/ABS(Tabelle1!$B176-Tabelle1!$L$151)+4,(Tabelle1!$B176-Tabelle1!$L$151)/Tabelle1!$L$152+4))</f>
        <v>#N/A</v>
      </c>
      <c r="F362" s="9">
        <v>1</v>
      </c>
      <c r="G362" s="9">
        <v>2</v>
      </c>
      <c r="H362" s="9">
        <v>3</v>
      </c>
      <c r="I362" s="9">
        <v>4</v>
      </c>
      <c r="J362" s="9">
        <v>5</v>
      </c>
      <c r="K362" s="9">
        <v>6</v>
      </c>
      <c r="L362" s="10">
        <v>7</v>
      </c>
    </row>
    <row r="363" spans="4:12" x14ac:dyDescent="0.2">
      <c r="D363" s="9">
        <v>21</v>
      </c>
      <c r="E363" s="9" t="e">
        <f>IF(Tabelle1!$B177="",NA(),IF(ABS((Tabelle1!$B177-Tabelle1!$L$151)/Tabelle1!$L$152)&gt;3.5,3.5*(Tabelle1!$B177-Tabelle1!$L$151)/ABS(Tabelle1!$B177-Tabelle1!$L$151)+4,(Tabelle1!$B177-Tabelle1!$L$151)/Tabelle1!$L$152+4))</f>
        <v>#N/A</v>
      </c>
      <c r="F363" s="9">
        <v>1</v>
      </c>
      <c r="G363" s="9">
        <v>2</v>
      </c>
      <c r="H363" s="9">
        <v>3</v>
      </c>
      <c r="I363" s="9">
        <v>4</v>
      </c>
      <c r="J363" s="9">
        <v>5</v>
      </c>
      <c r="K363" s="9">
        <v>6</v>
      </c>
      <c r="L363" s="10">
        <v>7</v>
      </c>
    </row>
    <row r="364" spans="4:12" x14ac:dyDescent="0.2">
      <c r="D364" s="9">
        <v>22</v>
      </c>
      <c r="E364" s="9" t="e">
        <f>IF(Tabelle1!$B178="",NA(),IF(ABS((Tabelle1!$B178-Tabelle1!$L$151)/Tabelle1!$L$152)&gt;3.5,3.5*(Tabelle1!$B178-Tabelle1!$L$151)/ABS(Tabelle1!$B178-Tabelle1!$L$151)+4,(Tabelle1!$B178-Tabelle1!$L$151)/Tabelle1!$L$152+4))</f>
        <v>#N/A</v>
      </c>
      <c r="F364" s="9">
        <v>1</v>
      </c>
      <c r="G364" s="9">
        <v>2</v>
      </c>
      <c r="H364" s="9">
        <v>3</v>
      </c>
      <c r="I364" s="9">
        <v>4</v>
      </c>
      <c r="J364" s="9">
        <v>5</v>
      </c>
      <c r="K364" s="9">
        <v>6</v>
      </c>
      <c r="L364" s="10">
        <v>7</v>
      </c>
    </row>
    <row r="365" spans="4:12" x14ac:dyDescent="0.2">
      <c r="D365" s="9">
        <v>23</v>
      </c>
      <c r="E365" s="9" t="e">
        <f>IF(Tabelle1!$B179="",NA(),IF(ABS((Tabelle1!$B179-Tabelle1!$L$151)/Tabelle1!$L$152)&gt;3.5,3.5*(Tabelle1!$B179-Tabelle1!$L$151)/ABS(Tabelle1!$B179-Tabelle1!$L$151)+4,(Tabelle1!$B179-Tabelle1!$L$151)/Tabelle1!$L$152+4))</f>
        <v>#N/A</v>
      </c>
      <c r="F365" s="9">
        <v>1</v>
      </c>
      <c r="G365" s="9">
        <v>2</v>
      </c>
      <c r="H365" s="9">
        <v>3</v>
      </c>
      <c r="I365" s="9">
        <v>4</v>
      </c>
      <c r="J365" s="9">
        <v>5</v>
      </c>
      <c r="K365" s="9">
        <v>6</v>
      </c>
      <c r="L365" s="10">
        <v>7</v>
      </c>
    </row>
    <row r="366" spans="4:12" x14ac:dyDescent="0.2">
      <c r="D366" s="9">
        <v>24</v>
      </c>
      <c r="E366" s="9" t="e">
        <f>IF(Tabelle1!$B180="",NA(),IF(ABS((Tabelle1!$B180-Tabelle1!$L$151)/Tabelle1!$L$152)&gt;3.5,3.5*(Tabelle1!$B180-Tabelle1!$L$151)/ABS(Tabelle1!$B180-Tabelle1!$L$151)+4,(Tabelle1!$B180-Tabelle1!$L$151)/Tabelle1!$L$152+4))</f>
        <v>#N/A</v>
      </c>
      <c r="F366" s="9">
        <v>1</v>
      </c>
      <c r="G366" s="9">
        <v>2</v>
      </c>
      <c r="H366" s="9">
        <v>3</v>
      </c>
      <c r="I366" s="9">
        <v>4</v>
      </c>
      <c r="J366" s="9">
        <v>5</v>
      </c>
      <c r="K366" s="9">
        <v>6</v>
      </c>
      <c r="L366" s="10">
        <v>7</v>
      </c>
    </row>
    <row r="367" spans="4:12" ht="13.5" thickBot="1" x14ac:dyDescent="0.25">
      <c r="D367" s="12">
        <v>25</v>
      </c>
      <c r="E367" s="9" t="e">
        <f>IF(Tabelle1!$B181="",NA(),IF(ABS((Tabelle1!$B181-Tabelle1!$L$151)/Tabelle1!$L$152)&gt;3.5,3.5*(Tabelle1!$B181-Tabelle1!$L$151)/ABS(Tabelle1!$B181-Tabelle1!$L$151)+4,(Tabelle1!$B181-Tabelle1!$L$151)/Tabelle1!$L$152+4))</f>
        <v>#N/A</v>
      </c>
      <c r="F367" s="12">
        <v>1</v>
      </c>
      <c r="G367" s="12">
        <v>2</v>
      </c>
      <c r="H367" s="12">
        <v>3</v>
      </c>
      <c r="I367" s="12">
        <v>4</v>
      </c>
      <c r="J367" s="12">
        <v>5</v>
      </c>
      <c r="K367" s="12">
        <v>6</v>
      </c>
      <c r="L367" s="13">
        <v>7</v>
      </c>
    </row>
    <row r="368" spans="4:12" ht="13.5" thickBot="1" x14ac:dyDescent="0.25"/>
    <row r="369" spans="4:14" x14ac:dyDescent="0.2">
      <c r="D369" s="2" t="s">
        <v>15</v>
      </c>
      <c r="E369" s="2" t="s">
        <v>26</v>
      </c>
      <c r="F369" s="14" t="s">
        <v>16</v>
      </c>
      <c r="G369" s="14" t="s">
        <v>17</v>
      </c>
      <c r="H369" s="14" t="s">
        <v>18</v>
      </c>
      <c r="I369" s="14" t="s">
        <v>19</v>
      </c>
      <c r="J369" s="14" t="s">
        <v>20</v>
      </c>
      <c r="K369" s="14" t="s">
        <v>21</v>
      </c>
      <c r="L369" s="15" t="s">
        <v>22</v>
      </c>
      <c r="N369">
        <v>5.2</v>
      </c>
    </row>
    <row r="370" spans="4:14" x14ac:dyDescent="0.2">
      <c r="D370" s="5"/>
      <c r="E370" s="5"/>
      <c r="F370" s="5"/>
      <c r="G370" s="5"/>
      <c r="H370" s="5"/>
      <c r="I370" s="5"/>
      <c r="J370" s="5"/>
      <c r="K370" s="5"/>
      <c r="L370" s="8"/>
    </row>
    <row r="371" spans="4:14" x14ac:dyDescent="0.2">
      <c r="D371" s="9">
        <v>1</v>
      </c>
      <c r="E371" s="9" t="e">
        <f>IF(Tabelle1!$T157="",NA(),IF(ABS((Tabelle1!$T157-Tabelle1!$AD$151)/Tabelle1!$AD$152)&gt;3.5,3.5*(Tabelle1!$T157-Tabelle1!$AD$151)/ABS(Tabelle1!$T157-Tabelle1!$AD$151)+4,(Tabelle1!$T157-Tabelle1!$AD$151)/Tabelle1!$AD$152+4))</f>
        <v>#N/A</v>
      </c>
      <c r="F371" s="9">
        <v>1</v>
      </c>
      <c r="G371" s="9">
        <v>2</v>
      </c>
      <c r="H371" s="9">
        <v>3</v>
      </c>
      <c r="I371" s="9">
        <v>4</v>
      </c>
      <c r="J371" s="9">
        <v>5</v>
      </c>
      <c r="K371" s="9">
        <v>6</v>
      </c>
      <c r="L371" s="10">
        <v>7</v>
      </c>
    </row>
    <row r="372" spans="4:14" x14ac:dyDescent="0.2">
      <c r="D372" s="9">
        <v>2</v>
      </c>
      <c r="E372" s="9" t="e">
        <f>IF(Tabelle1!$T158="",NA(),IF(ABS((Tabelle1!$T158-Tabelle1!$AD$151)/Tabelle1!$AD$152)&gt;3.5,3.5*(Tabelle1!$T158-Tabelle1!$AD$151)/ABS(Tabelle1!$T158-Tabelle1!$AD$151)+4,(Tabelle1!$T158-Tabelle1!$AD$151)/Tabelle1!$AD$152+4))</f>
        <v>#N/A</v>
      </c>
      <c r="F372" s="9">
        <v>1</v>
      </c>
      <c r="G372" s="9">
        <v>2</v>
      </c>
      <c r="H372" s="9">
        <v>3</v>
      </c>
      <c r="I372" s="9">
        <v>4</v>
      </c>
      <c r="J372" s="9">
        <v>5</v>
      </c>
      <c r="K372" s="9">
        <v>6</v>
      </c>
      <c r="L372" s="10">
        <v>7</v>
      </c>
    </row>
    <row r="373" spans="4:14" x14ac:dyDescent="0.2">
      <c r="D373" s="9">
        <v>3</v>
      </c>
      <c r="E373" s="9" t="e">
        <f>IF(Tabelle1!$T159="",NA(),IF(ABS((Tabelle1!$T159-Tabelle1!$AD$151)/Tabelle1!$AD$152)&gt;3.5,3.5*(Tabelle1!$T159-Tabelle1!$AD$151)/ABS(Tabelle1!$T159-Tabelle1!$AD$151)+4,(Tabelle1!$T159-Tabelle1!$AD$151)/Tabelle1!$AD$152+4))</f>
        <v>#N/A</v>
      </c>
      <c r="F373" s="9">
        <v>1</v>
      </c>
      <c r="G373" s="9">
        <v>2</v>
      </c>
      <c r="H373" s="9">
        <v>3</v>
      </c>
      <c r="I373" s="9">
        <v>4</v>
      </c>
      <c r="J373" s="9">
        <v>5</v>
      </c>
      <c r="K373" s="9">
        <v>6</v>
      </c>
      <c r="L373" s="10">
        <v>7</v>
      </c>
    </row>
    <row r="374" spans="4:14" x14ac:dyDescent="0.2">
      <c r="D374" s="9">
        <v>4</v>
      </c>
      <c r="E374" s="9" t="e">
        <f>IF(Tabelle1!$T160="",NA(),IF(ABS((Tabelle1!$T160-Tabelle1!$AD$151)/Tabelle1!$AD$152)&gt;3.5,3.5*(Tabelle1!$T160-Tabelle1!$AD$151)/ABS(Tabelle1!$T160-Tabelle1!$AD$151)+4,(Tabelle1!$T160-Tabelle1!$AD$151)/Tabelle1!$AD$152+4))</f>
        <v>#N/A</v>
      </c>
      <c r="F374" s="9">
        <v>1</v>
      </c>
      <c r="G374" s="9">
        <v>2</v>
      </c>
      <c r="H374" s="9">
        <v>3</v>
      </c>
      <c r="I374" s="9">
        <v>4</v>
      </c>
      <c r="J374" s="9">
        <v>5</v>
      </c>
      <c r="K374" s="9">
        <v>6</v>
      </c>
      <c r="L374" s="10">
        <v>7</v>
      </c>
    </row>
    <row r="375" spans="4:14" x14ac:dyDescent="0.2">
      <c r="D375" s="9">
        <v>5</v>
      </c>
      <c r="E375" s="9" t="e">
        <f>IF(Tabelle1!$T161="",NA(),IF(ABS((Tabelle1!$T161-Tabelle1!$AD$151)/Tabelle1!$AD$152)&gt;3.5,3.5*(Tabelle1!$T161-Tabelle1!$AD$151)/ABS(Tabelle1!$T161-Tabelle1!$AD$151)+4,(Tabelle1!$T161-Tabelle1!$AD$151)/Tabelle1!$AD$152+4))</f>
        <v>#N/A</v>
      </c>
      <c r="F375" s="9">
        <v>1</v>
      </c>
      <c r="G375" s="9">
        <v>2</v>
      </c>
      <c r="H375" s="9">
        <v>3</v>
      </c>
      <c r="I375" s="9">
        <v>4</v>
      </c>
      <c r="J375" s="9">
        <v>5</v>
      </c>
      <c r="K375" s="9">
        <v>6</v>
      </c>
      <c r="L375" s="10">
        <v>7</v>
      </c>
    </row>
    <row r="376" spans="4:14" x14ac:dyDescent="0.2">
      <c r="D376" s="9">
        <v>6</v>
      </c>
      <c r="E376" s="9" t="e">
        <f>IF(Tabelle1!$T162="",NA(),IF(ABS((Tabelle1!$T162-Tabelle1!$AD$151)/Tabelle1!$AD$152)&gt;3.5,3.5*(Tabelle1!$T162-Tabelle1!$AD$151)/ABS(Tabelle1!$T162-Tabelle1!$AD$151)+4,(Tabelle1!$T162-Tabelle1!$AD$151)/Tabelle1!$AD$152+4))</f>
        <v>#N/A</v>
      </c>
      <c r="F376" s="9">
        <v>1</v>
      </c>
      <c r="G376" s="9">
        <v>2</v>
      </c>
      <c r="H376" s="9">
        <v>3</v>
      </c>
      <c r="I376" s="9">
        <v>4</v>
      </c>
      <c r="J376" s="9">
        <v>5</v>
      </c>
      <c r="K376" s="9">
        <v>6</v>
      </c>
      <c r="L376" s="10">
        <v>7</v>
      </c>
    </row>
    <row r="377" spans="4:14" x14ac:dyDescent="0.2">
      <c r="D377" s="9">
        <v>7</v>
      </c>
      <c r="E377" s="9" t="e">
        <f>IF(Tabelle1!$T163="",NA(),IF(ABS((Tabelle1!$T163-Tabelle1!$AD$151)/Tabelle1!$AD$152)&gt;3.5,3.5*(Tabelle1!$T163-Tabelle1!$AD$151)/ABS(Tabelle1!$T163-Tabelle1!$AD$151)+4,(Tabelle1!$T163-Tabelle1!$AD$151)/Tabelle1!$AD$152+4))</f>
        <v>#N/A</v>
      </c>
      <c r="F377" s="9">
        <v>1</v>
      </c>
      <c r="G377" s="9">
        <v>2</v>
      </c>
      <c r="H377" s="9">
        <v>3</v>
      </c>
      <c r="I377" s="9">
        <v>4</v>
      </c>
      <c r="J377" s="9">
        <v>5</v>
      </c>
      <c r="K377" s="9">
        <v>6</v>
      </c>
      <c r="L377" s="10">
        <v>7</v>
      </c>
    </row>
    <row r="378" spans="4:14" x14ac:dyDescent="0.2">
      <c r="D378" s="9">
        <v>8</v>
      </c>
      <c r="E378" s="9" t="e">
        <f>IF(Tabelle1!$T164="",NA(),IF(ABS((Tabelle1!$T164-Tabelle1!$AD$151)/Tabelle1!$AD$152)&gt;3.5,3.5*(Tabelle1!$T164-Tabelle1!$AD$151)/ABS(Tabelle1!$T164-Tabelle1!$AD$151)+4,(Tabelle1!$T164-Tabelle1!$AD$151)/Tabelle1!$AD$152+4))</f>
        <v>#N/A</v>
      </c>
      <c r="F378" s="9">
        <v>1</v>
      </c>
      <c r="G378" s="9">
        <v>2</v>
      </c>
      <c r="H378" s="9">
        <v>3</v>
      </c>
      <c r="I378" s="9">
        <v>4</v>
      </c>
      <c r="J378" s="9">
        <v>5</v>
      </c>
      <c r="K378" s="9">
        <v>6</v>
      </c>
      <c r="L378" s="10">
        <v>7</v>
      </c>
    </row>
    <row r="379" spans="4:14" x14ac:dyDescent="0.2">
      <c r="D379" s="9">
        <v>9</v>
      </c>
      <c r="E379" s="9" t="e">
        <f>IF(Tabelle1!$T165="",NA(),IF(ABS((Tabelle1!$T165-Tabelle1!$AD$151)/Tabelle1!$AD$152)&gt;3.5,3.5*(Tabelle1!$T165-Tabelle1!$AD$151)/ABS(Tabelle1!$T165-Tabelle1!$AD$151)+4,(Tabelle1!$T165-Tabelle1!$AD$151)/Tabelle1!$AD$152+4))</f>
        <v>#N/A</v>
      </c>
      <c r="F379" s="9">
        <v>1</v>
      </c>
      <c r="G379" s="9">
        <v>2</v>
      </c>
      <c r="H379" s="9">
        <v>3</v>
      </c>
      <c r="I379" s="9">
        <v>4</v>
      </c>
      <c r="J379" s="9">
        <v>5</v>
      </c>
      <c r="K379" s="9">
        <v>6</v>
      </c>
      <c r="L379" s="10">
        <v>7</v>
      </c>
    </row>
    <row r="380" spans="4:14" x14ac:dyDescent="0.2">
      <c r="D380" s="9">
        <v>10</v>
      </c>
      <c r="E380" s="9" t="e">
        <f>IF(Tabelle1!$T166="",NA(),IF(ABS((Tabelle1!$T166-Tabelle1!$AD$151)/Tabelle1!$AD$152)&gt;3.5,3.5*(Tabelle1!$T166-Tabelle1!$AD$151)/ABS(Tabelle1!$T166-Tabelle1!$AD$151)+4,(Tabelle1!$T166-Tabelle1!$AD$151)/Tabelle1!$AD$152+4))</f>
        <v>#N/A</v>
      </c>
      <c r="F380" s="9">
        <v>1</v>
      </c>
      <c r="G380" s="9">
        <v>2</v>
      </c>
      <c r="H380" s="9">
        <v>3</v>
      </c>
      <c r="I380" s="9">
        <v>4</v>
      </c>
      <c r="J380" s="9">
        <v>5</v>
      </c>
      <c r="K380" s="9">
        <v>6</v>
      </c>
      <c r="L380" s="10">
        <v>7</v>
      </c>
    </row>
    <row r="381" spans="4:14" x14ac:dyDescent="0.2">
      <c r="D381" s="9">
        <v>11</v>
      </c>
      <c r="E381" s="9" t="e">
        <f>IF(Tabelle1!$T167="",NA(),IF(ABS((Tabelle1!$T167-Tabelle1!$AD$151)/Tabelle1!$AD$152)&gt;3.5,3.5*(Tabelle1!$T167-Tabelle1!$AD$151)/ABS(Tabelle1!$T167-Tabelle1!$AD$151)+4,(Tabelle1!$T167-Tabelle1!$AD$151)/Tabelle1!$AD$152+4))</f>
        <v>#N/A</v>
      </c>
      <c r="F381" s="9">
        <v>1</v>
      </c>
      <c r="G381" s="9">
        <v>2</v>
      </c>
      <c r="H381" s="9">
        <v>3</v>
      </c>
      <c r="I381" s="9">
        <v>4</v>
      </c>
      <c r="J381" s="9">
        <v>5</v>
      </c>
      <c r="K381" s="9">
        <v>6</v>
      </c>
      <c r="L381" s="10">
        <v>7</v>
      </c>
    </row>
    <row r="382" spans="4:14" x14ac:dyDescent="0.2">
      <c r="D382" s="9">
        <v>12</v>
      </c>
      <c r="E382" s="9" t="e">
        <f>IF(Tabelle1!$T168="",NA(),IF(ABS((Tabelle1!$T168-Tabelle1!$AD$151)/Tabelle1!$AD$152)&gt;3.5,3.5*(Tabelle1!$T168-Tabelle1!$AD$151)/ABS(Tabelle1!$T168-Tabelle1!$AD$151)+4,(Tabelle1!$T168-Tabelle1!$AD$151)/Tabelle1!$AD$152+4))</f>
        <v>#N/A</v>
      </c>
      <c r="F382" s="9">
        <v>1</v>
      </c>
      <c r="G382" s="9">
        <v>2</v>
      </c>
      <c r="H382" s="9">
        <v>3</v>
      </c>
      <c r="I382" s="9">
        <v>4</v>
      </c>
      <c r="J382" s="9">
        <v>5</v>
      </c>
      <c r="K382" s="9">
        <v>6</v>
      </c>
      <c r="L382" s="10">
        <v>7</v>
      </c>
    </row>
    <row r="383" spans="4:14" x14ac:dyDescent="0.2">
      <c r="D383" s="9">
        <v>13</v>
      </c>
      <c r="E383" s="9" t="e">
        <f>IF(Tabelle1!$T169="",NA(),IF(ABS((Tabelle1!$T169-Tabelle1!$AD$151)/Tabelle1!$AD$152)&gt;3.5,3.5*(Tabelle1!$T169-Tabelle1!$AD$151)/ABS(Tabelle1!$T169-Tabelle1!$AD$151)+4,(Tabelle1!$T169-Tabelle1!$AD$151)/Tabelle1!$AD$152+4))</f>
        <v>#N/A</v>
      </c>
      <c r="F383" s="9">
        <v>1</v>
      </c>
      <c r="G383" s="9">
        <v>2</v>
      </c>
      <c r="H383" s="9">
        <v>3</v>
      </c>
      <c r="I383" s="9">
        <v>4</v>
      </c>
      <c r="J383" s="9">
        <v>5</v>
      </c>
      <c r="K383" s="9">
        <v>6</v>
      </c>
      <c r="L383" s="10">
        <v>7</v>
      </c>
    </row>
    <row r="384" spans="4:14" x14ac:dyDescent="0.2">
      <c r="D384" s="9">
        <v>14</v>
      </c>
      <c r="E384" s="9" t="e">
        <f>IF(Tabelle1!$T170="",NA(),IF(ABS((Tabelle1!$T170-Tabelle1!$AD$151)/Tabelle1!$AD$152)&gt;3.5,3.5*(Tabelle1!$T170-Tabelle1!$AD$151)/ABS(Tabelle1!$T170-Tabelle1!$AD$151)+4,(Tabelle1!$T170-Tabelle1!$AD$151)/Tabelle1!$AD$152+4))</f>
        <v>#N/A</v>
      </c>
      <c r="F384" s="9">
        <v>1</v>
      </c>
      <c r="G384" s="9">
        <v>2</v>
      </c>
      <c r="H384" s="9">
        <v>3</v>
      </c>
      <c r="I384" s="9">
        <v>4</v>
      </c>
      <c r="J384" s="9">
        <v>5</v>
      </c>
      <c r="K384" s="9">
        <v>6</v>
      </c>
      <c r="L384" s="10">
        <v>7</v>
      </c>
    </row>
    <row r="385" spans="4:14" x14ac:dyDescent="0.2">
      <c r="D385" s="9">
        <v>15</v>
      </c>
      <c r="E385" s="9" t="e">
        <f>IF(Tabelle1!$T171="",NA(),IF(ABS((Tabelle1!$T171-Tabelle1!$AD$151)/Tabelle1!$AD$152)&gt;3.5,3.5*(Tabelle1!$T171-Tabelle1!$AD$151)/ABS(Tabelle1!$T171-Tabelle1!$AD$151)+4,(Tabelle1!$T171-Tabelle1!$AD$151)/Tabelle1!$AD$152+4))</f>
        <v>#N/A</v>
      </c>
      <c r="F385" s="9">
        <v>1</v>
      </c>
      <c r="G385" s="9">
        <v>2</v>
      </c>
      <c r="H385" s="9">
        <v>3</v>
      </c>
      <c r="I385" s="9">
        <v>4</v>
      </c>
      <c r="J385" s="9">
        <v>5</v>
      </c>
      <c r="K385" s="9">
        <v>6</v>
      </c>
      <c r="L385" s="10">
        <v>7</v>
      </c>
    </row>
    <row r="386" spans="4:14" x14ac:dyDescent="0.2">
      <c r="D386" s="9">
        <v>16</v>
      </c>
      <c r="E386" s="9" t="e">
        <f>IF(Tabelle1!$T172="",NA(),IF(ABS((Tabelle1!$T172-Tabelle1!$AD$151)/Tabelle1!$AD$152)&gt;3.5,3.5*(Tabelle1!$T172-Tabelle1!$AD$151)/ABS(Tabelle1!$T172-Tabelle1!$AD$151)+4,(Tabelle1!$T172-Tabelle1!$AD$151)/Tabelle1!$AD$152+4))</f>
        <v>#N/A</v>
      </c>
      <c r="F386" s="9">
        <v>1</v>
      </c>
      <c r="G386" s="9">
        <v>2</v>
      </c>
      <c r="H386" s="9">
        <v>3</v>
      </c>
      <c r="I386" s="9">
        <v>4</v>
      </c>
      <c r="J386" s="9">
        <v>5</v>
      </c>
      <c r="K386" s="9">
        <v>6</v>
      </c>
      <c r="L386" s="10">
        <v>7</v>
      </c>
    </row>
    <row r="387" spans="4:14" x14ac:dyDescent="0.2">
      <c r="D387" s="9">
        <v>17</v>
      </c>
      <c r="E387" s="9" t="e">
        <f>IF(Tabelle1!$T173="",NA(),IF(ABS((Tabelle1!$T173-Tabelle1!$AD$151)/Tabelle1!$AD$152)&gt;3.5,3.5*(Tabelle1!$T173-Tabelle1!$AD$151)/ABS(Tabelle1!$T173-Tabelle1!$AD$151)+4,(Tabelle1!$T173-Tabelle1!$AD$151)/Tabelle1!$AD$152+4))</f>
        <v>#N/A</v>
      </c>
      <c r="F387" s="9">
        <v>1</v>
      </c>
      <c r="G387" s="9">
        <v>2</v>
      </c>
      <c r="H387" s="9">
        <v>3</v>
      </c>
      <c r="I387" s="9">
        <v>4</v>
      </c>
      <c r="J387" s="9">
        <v>5</v>
      </c>
      <c r="K387" s="9">
        <v>6</v>
      </c>
      <c r="L387" s="10">
        <v>7</v>
      </c>
    </row>
    <row r="388" spans="4:14" x14ac:dyDescent="0.2">
      <c r="D388" s="9">
        <v>18</v>
      </c>
      <c r="E388" s="9" t="e">
        <f>IF(Tabelle1!$T174="",NA(),IF(ABS((Tabelle1!$T174-Tabelle1!$AD$151)/Tabelle1!$AD$152)&gt;3.5,3.5*(Tabelle1!$T174-Tabelle1!$AD$151)/ABS(Tabelle1!$T174-Tabelle1!$AD$151)+4,(Tabelle1!$T174-Tabelle1!$AD$151)/Tabelle1!$AD$152+4))</f>
        <v>#N/A</v>
      </c>
      <c r="F388" s="9">
        <v>1</v>
      </c>
      <c r="G388" s="9">
        <v>2</v>
      </c>
      <c r="H388" s="9">
        <v>3</v>
      </c>
      <c r="I388" s="9">
        <v>4</v>
      </c>
      <c r="J388" s="9">
        <v>5</v>
      </c>
      <c r="K388" s="9">
        <v>6</v>
      </c>
      <c r="L388" s="10">
        <v>7</v>
      </c>
    </row>
    <row r="389" spans="4:14" x14ac:dyDescent="0.2">
      <c r="D389" s="9">
        <v>19</v>
      </c>
      <c r="E389" s="9" t="e">
        <f>IF(Tabelle1!$T175="",NA(),IF(ABS((Tabelle1!$T175-Tabelle1!$AD$151)/Tabelle1!$AD$152)&gt;3.5,3.5*(Tabelle1!$T175-Tabelle1!$AD$151)/ABS(Tabelle1!$T175-Tabelle1!$AD$151)+4,(Tabelle1!$T175-Tabelle1!$AD$151)/Tabelle1!$AD$152+4))</f>
        <v>#N/A</v>
      </c>
      <c r="F389" s="9">
        <v>1</v>
      </c>
      <c r="G389" s="9">
        <v>2</v>
      </c>
      <c r="H389" s="9">
        <v>3</v>
      </c>
      <c r="I389" s="9">
        <v>4</v>
      </c>
      <c r="J389" s="9">
        <v>5</v>
      </c>
      <c r="K389" s="9">
        <v>6</v>
      </c>
      <c r="L389" s="10">
        <v>7</v>
      </c>
    </row>
    <row r="390" spans="4:14" x14ac:dyDescent="0.2">
      <c r="D390" s="9">
        <v>20</v>
      </c>
      <c r="E390" s="9" t="e">
        <f>IF(Tabelle1!$T176="",NA(),IF(ABS((Tabelle1!$T176-Tabelle1!$AD$151)/Tabelle1!$AD$152)&gt;3.5,3.5*(Tabelle1!$T176-Tabelle1!$AD$151)/ABS(Tabelle1!$T176-Tabelle1!$AD$151)+4,(Tabelle1!$T176-Tabelle1!$AD$151)/Tabelle1!$AD$152+4))</f>
        <v>#N/A</v>
      </c>
      <c r="F390" s="9">
        <v>1</v>
      </c>
      <c r="G390" s="9">
        <v>2</v>
      </c>
      <c r="H390" s="9">
        <v>3</v>
      </c>
      <c r="I390" s="9">
        <v>4</v>
      </c>
      <c r="J390" s="9">
        <v>5</v>
      </c>
      <c r="K390" s="9">
        <v>6</v>
      </c>
      <c r="L390" s="10">
        <v>7</v>
      </c>
    </row>
    <row r="391" spans="4:14" x14ac:dyDescent="0.2">
      <c r="D391" s="9">
        <v>21</v>
      </c>
      <c r="E391" s="9" t="e">
        <f>IF(Tabelle1!$T177="",NA(),IF(ABS((Tabelle1!$T177-Tabelle1!$AD$151)/Tabelle1!$AD$152)&gt;3.5,3.5*(Tabelle1!$T177-Tabelle1!$AD$151)/ABS(Tabelle1!$T177-Tabelle1!$AD$151)+4,(Tabelle1!$T177-Tabelle1!$AD$151)/Tabelle1!$AD$152+4))</f>
        <v>#N/A</v>
      </c>
      <c r="F391" s="9">
        <v>1</v>
      </c>
      <c r="G391" s="9">
        <v>2</v>
      </c>
      <c r="H391" s="9">
        <v>3</v>
      </c>
      <c r="I391" s="9">
        <v>4</v>
      </c>
      <c r="J391" s="9">
        <v>5</v>
      </c>
      <c r="K391" s="9">
        <v>6</v>
      </c>
      <c r="L391" s="10">
        <v>7</v>
      </c>
    </row>
    <row r="392" spans="4:14" x14ac:dyDescent="0.2">
      <c r="D392" s="9">
        <v>22</v>
      </c>
      <c r="E392" s="9" t="e">
        <f>IF(Tabelle1!$T178="",NA(),IF(ABS((Tabelle1!$T178-Tabelle1!$AD$151)/Tabelle1!$AD$152)&gt;3.5,3.5*(Tabelle1!$T178-Tabelle1!$AD$151)/ABS(Tabelle1!$T178-Tabelle1!$AD$151)+4,(Tabelle1!$T178-Tabelle1!$AD$151)/Tabelle1!$AD$152+4))</f>
        <v>#N/A</v>
      </c>
      <c r="F392" s="9">
        <v>1</v>
      </c>
      <c r="G392" s="9">
        <v>2</v>
      </c>
      <c r="H392" s="9">
        <v>3</v>
      </c>
      <c r="I392" s="9">
        <v>4</v>
      </c>
      <c r="J392" s="9">
        <v>5</v>
      </c>
      <c r="K392" s="9">
        <v>6</v>
      </c>
      <c r="L392" s="10">
        <v>7</v>
      </c>
    </row>
    <row r="393" spans="4:14" x14ac:dyDescent="0.2">
      <c r="D393" s="9">
        <v>23</v>
      </c>
      <c r="E393" s="9" t="e">
        <f>IF(Tabelle1!$T179="",NA(),IF(ABS((Tabelle1!$T179-Tabelle1!$AD$151)/Tabelle1!$AD$152)&gt;3.5,3.5*(Tabelle1!$T179-Tabelle1!$AD$151)/ABS(Tabelle1!$T179-Tabelle1!$AD$151)+4,(Tabelle1!$T179-Tabelle1!$AD$151)/Tabelle1!$AD$152+4))</f>
        <v>#N/A</v>
      </c>
      <c r="F393" s="9">
        <v>1</v>
      </c>
      <c r="G393" s="9">
        <v>2</v>
      </c>
      <c r="H393" s="9">
        <v>3</v>
      </c>
      <c r="I393" s="9">
        <v>4</v>
      </c>
      <c r="J393" s="9">
        <v>5</v>
      </c>
      <c r="K393" s="9">
        <v>6</v>
      </c>
      <c r="L393" s="10">
        <v>7</v>
      </c>
    </row>
    <row r="394" spans="4:14" x14ac:dyDescent="0.2">
      <c r="D394" s="9">
        <v>24</v>
      </c>
      <c r="E394" s="9" t="e">
        <f>IF(Tabelle1!$T180="",NA(),IF(ABS((Tabelle1!$T180-Tabelle1!$AD$151)/Tabelle1!$AD$152)&gt;3.5,3.5*(Tabelle1!$T180-Tabelle1!$AD$151)/ABS(Tabelle1!$T180-Tabelle1!$AD$151)+4,(Tabelle1!$T180-Tabelle1!$AD$151)/Tabelle1!$AD$152+4))</f>
        <v>#N/A</v>
      </c>
      <c r="F394" s="9">
        <v>1</v>
      </c>
      <c r="G394" s="9">
        <v>2</v>
      </c>
      <c r="H394" s="9">
        <v>3</v>
      </c>
      <c r="I394" s="9">
        <v>4</v>
      </c>
      <c r="J394" s="9">
        <v>5</v>
      </c>
      <c r="K394" s="9">
        <v>6</v>
      </c>
      <c r="L394" s="10">
        <v>7</v>
      </c>
    </row>
    <row r="395" spans="4:14" ht="13.5" thickBot="1" x14ac:dyDescent="0.25">
      <c r="D395" s="12">
        <v>25</v>
      </c>
      <c r="E395" s="9" t="e">
        <f>IF(Tabelle1!$T181="",NA(),IF(ABS((Tabelle1!$T181-Tabelle1!$AD$151)/Tabelle1!$AD$152)&gt;3.5,3.5*(Tabelle1!$T181-Tabelle1!$AD$151)/ABS(Tabelle1!$T181-Tabelle1!$AD$151)+4,(Tabelle1!$T181-Tabelle1!$AD$151)/Tabelle1!$AD$152+4))</f>
        <v>#N/A</v>
      </c>
      <c r="F395" s="12">
        <v>1</v>
      </c>
      <c r="G395" s="12">
        <v>2</v>
      </c>
      <c r="H395" s="12">
        <v>3</v>
      </c>
      <c r="I395" s="12">
        <v>4</v>
      </c>
      <c r="J395" s="12">
        <v>5</v>
      </c>
      <c r="K395" s="12">
        <v>6</v>
      </c>
      <c r="L395" s="13">
        <v>7</v>
      </c>
    </row>
    <row r="396" spans="4:14" ht="13.5" thickBot="1" x14ac:dyDescent="0.25"/>
    <row r="397" spans="4:14" x14ac:dyDescent="0.2">
      <c r="D397" s="2" t="s">
        <v>15</v>
      </c>
      <c r="E397" s="2" t="s">
        <v>26</v>
      </c>
      <c r="F397" s="14" t="s">
        <v>16</v>
      </c>
      <c r="G397" s="14" t="s">
        <v>17</v>
      </c>
      <c r="H397" s="14" t="s">
        <v>18</v>
      </c>
      <c r="I397" s="14" t="s">
        <v>19</v>
      </c>
      <c r="J397" s="14" t="s">
        <v>20</v>
      </c>
      <c r="K397" s="14" t="s">
        <v>21</v>
      </c>
      <c r="L397" s="15" t="s">
        <v>22</v>
      </c>
      <c r="N397">
        <v>5.3</v>
      </c>
    </row>
    <row r="398" spans="4:14" x14ac:dyDescent="0.2">
      <c r="D398" s="5"/>
      <c r="E398" s="5"/>
      <c r="F398" s="5"/>
      <c r="G398" s="5"/>
      <c r="H398" s="5"/>
      <c r="I398" s="5"/>
      <c r="J398" s="5"/>
      <c r="K398" s="5"/>
      <c r="L398" s="8"/>
    </row>
    <row r="399" spans="4:14" x14ac:dyDescent="0.2">
      <c r="D399" s="9">
        <v>1</v>
      </c>
      <c r="E399" s="9" t="e">
        <f>IF(Tabelle1!$AL157="",NA(),IF(ABS((Tabelle1!$AL157-Tabelle1!$AV$151)/Tabelle1!$AV$152)&gt;3.5,3.5*(Tabelle1!$AL157-Tabelle1!$AV$151)/ABS(Tabelle1!$AL157-Tabelle1!$AV$151)+4,(Tabelle1!$AL157-Tabelle1!$AV$151)/Tabelle1!$AV$152+4))</f>
        <v>#N/A</v>
      </c>
      <c r="F399" s="9">
        <v>1</v>
      </c>
      <c r="G399" s="9">
        <v>2</v>
      </c>
      <c r="H399" s="9">
        <v>3</v>
      </c>
      <c r="I399" s="9">
        <v>4</v>
      </c>
      <c r="J399" s="9">
        <v>5</v>
      </c>
      <c r="K399" s="9">
        <v>6</v>
      </c>
      <c r="L399" s="10">
        <v>7</v>
      </c>
    </row>
    <row r="400" spans="4:14" x14ac:dyDescent="0.2">
      <c r="D400" s="9">
        <v>2</v>
      </c>
      <c r="E400" s="9" t="e">
        <f>IF(Tabelle1!$AL158="",NA(),IF(ABS((Tabelle1!$AL158-Tabelle1!$AV$151)/Tabelle1!$AV$152)&gt;3.5,3.5*(Tabelle1!$AL158-Tabelle1!$AV$151)/ABS(Tabelle1!$AL158-Tabelle1!$AV$151)+4,(Tabelle1!$AL158-Tabelle1!$AV$151)/Tabelle1!$AV$152+4))</f>
        <v>#N/A</v>
      </c>
      <c r="F400" s="9">
        <v>1</v>
      </c>
      <c r="G400" s="9">
        <v>2</v>
      </c>
      <c r="H400" s="9">
        <v>3</v>
      </c>
      <c r="I400" s="9">
        <v>4</v>
      </c>
      <c r="J400" s="9">
        <v>5</v>
      </c>
      <c r="K400" s="9">
        <v>6</v>
      </c>
      <c r="L400" s="10">
        <v>7</v>
      </c>
    </row>
    <row r="401" spans="4:12" x14ac:dyDescent="0.2">
      <c r="D401" s="9">
        <v>3</v>
      </c>
      <c r="E401" s="9" t="e">
        <f>IF(Tabelle1!$AL159="",NA(),IF(ABS((Tabelle1!$AL159-Tabelle1!$AV$151)/Tabelle1!$AV$152)&gt;3.5,3.5*(Tabelle1!$AL159-Tabelle1!$AV$151)/ABS(Tabelle1!$AL159-Tabelle1!$AV$151)+4,(Tabelle1!$AL159-Tabelle1!$AV$151)/Tabelle1!$AV$152+4))</f>
        <v>#N/A</v>
      </c>
      <c r="F401" s="9">
        <v>1</v>
      </c>
      <c r="G401" s="9">
        <v>2</v>
      </c>
      <c r="H401" s="9">
        <v>3</v>
      </c>
      <c r="I401" s="9">
        <v>4</v>
      </c>
      <c r="J401" s="9">
        <v>5</v>
      </c>
      <c r="K401" s="9">
        <v>6</v>
      </c>
      <c r="L401" s="10">
        <v>7</v>
      </c>
    </row>
    <row r="402" spans="4:12" x14ac:dyDescent="0.2">
      <c r="D402" s="9">
        <v>4</v>
      </c>
      <c r="E402" s="9" t="e">
        <f>IF(Tabelle1!$AL160="",NA(),IF(ABS((Tabelle1!$AL160-Tabelle1!$AV$151)/Tabelle1!$AV$152)&gt;3.5,3.5*(Tabelle1!$AL160-Tabelle1!$AV$151)/ABS(Tabelle1!$AL160-Tabelle1!$AV$151)+4,(Tabelle1!$AL160-Tabelle1!$AV$151)/Tabelle1!$AV$152+4))</f>
        <v>#N/A</v>
      </c>
      <c r="F402" s="9">
        <v>1</v>
      </c>
      <c r="G402" s="9">
        <v>2</v>
      </c>
      <c r="H402" s="9">
        <v>3</v>
      </c>
      <c r="I402" s="9">
        <v>4</v>
      </c>
      <c r="J402" s="9">
        <v>5</v>
      </c>
      <c r="K402" s="9">
        <v>6</v>
      </c>
      <c r="L402" s="10">
        <v>7</v>
      </c>
    </row>
    <row r="403" spans="4:12" x14ac:dyDescent="0.2">
      <c r="D403" s="9">
        <v>5</v>
      </c>
      <c r="E403" s="9" t="e">
        <f>IF(Tabelle1!$AL161="",NA(),IF(ABS((Tabelle1!$AL161-Tabelle1!$AV$151)/Tabelle1!$AV$152)&gt;3.5,3.5*(Tabelle1!$AL161-Tabelle1!$AV$151)/ABS(Tabelle1!$AL161-Tabelle1!$AV$151)+4,(Tabelle1!$AL161-Tabelle1!$AV$151)/Tabelle1!$AV$152+4))</f>
        <v>#N/A</v>
      </c>
      <c r="F403" s="9">
        <v>1</v>
      </c>
      <c r="G403" s="9">
        <v>2</v>
      </c>
      <c r="H403" s="9">
        <v>3</v>
      </c>
      <c r="I403" s="9">
        <v>4</v>
      </c>
      <c r="J403" s="9">
        <v>5</v>
      </c>
      <c r="K403" s="9">
        <v>6</v>
      </c>
      <c r="L403" s="10">
        <v>7</v>
      </c>
    </row>
    <row r="404" spans="4:12" x14ac:dyDescent="0.2">
      <c r="D404" s="9">
        <v>6</v>
      </c>
      <c r="E404" s="9" t="e">
        <f>IF(Tabelle1!$AL162="",NA(),IF(ABS((Tabelle1!$AL162-Tabelle1!$AV$151)/Tabelle1!$AV$152)&gt;3.5,3.5*(Tabelle1!$AL162-Tabelle1!$AV$151)/ABS(Tabelle1!$AL162-Tabelle1!$AV$151)+4,(Tabelle1!$AL162-Tabelle1!$AV$151)/Tabelle1!$AV$152+4))</f>
        <v>#N/A</v>
      </c>
      <c r="F404" s="9">
        <v>1</v>
      </c>
      <c r="G404" s="9">
        <v>2</v>
      </c>
      <c r="H404" s="9">
        <v>3</v>
      </c>
      <c r="I404" s="9">
        <v>4</v>
      </c>
      <c r="J404" s="9">
        <v>5</v>
      </c>
      <c r="K404" s="9">
        <v>6</v>
      </c>
      <c r="L404" s="10">
        <v>7</v>
      </c>
    </row>
    <row r="405" spans="4:12" x14ac:dyDescent="0.2">
      <c r="D405" s="9">
        <v>7</v>
      </c>
      <c r="E405" s="9" t="e">
        <f>IF(Tabelle1!$AL163="",NA(),IF(ABS((Tabelle1!$AL163-Tabelle1!$AV$151)/Tabelle1!$AV$152)&gt;3.5,3.5*(Tabelle1!$AL163-Tabelle1!$AV$151)/ABS(Tabelle1!$AL163-Tabelle1!$AV$151)+4,(Tabelle1!$AL163-Tabelle1!$AV$151)/Tabelle1!$AV$152+4))</f>
        <v>#N/A</v>
      </c>
      <c r="F405" s="9">
        <v>1</v>
      </c>
      <c r="G405" s="9">
        <v>2</v>
      </c>
      <c r="H405" s="9">
        <v>3</v>
      </c>
      <c r="I405" s="9">
        <v>4</v>
      </c>
      <c r="J405" s="9">
        <v>5</v>
      </c>
      <c r="K405" s="9">
        <v>6</v>
      </c>
      <c r="L405" s="10">
        <v>7</v>
      </c>
    </row>
    <row r="406" spans="4:12" x14ac:dyDescent="0.2">
      <c r="D406" s="9">
        <v>8</v>
      </c>
      <c r="E406" s="9" t="e">
        <f>IF(Tabelle1!$AL164="",NA(),IF(ABS((Tabelle1!$AL164-Tabelle1!$AV$151)/Tabelle1!$AV$152)&gt;3.5,3.5*(Tabelle1!$AL164-Tabelle1!$AV$151)/ABS(Tabelle1!$AL164-Tabelle1!$AV$151)+4,(Tabelle1!$AL164-Tabelle1!$AV$151)/Tabelle1!$AV$152+4))</f>
        <v>#N/A</v>
      </c>
      <c r="F406" s="9">
        <v>1</v>
      </c>
      <c r="G406" s="9">
        <v>2</v>
      </c>
      <c r="H406" s="9">
        <v>3</v>
      </c>
      <c r="I406" s="9">
        <v>4</v>
      </c>
      <c r="J406" s="9">
        <v>5</v>
      </c>
      <c r="K406" s="9">
        <v>6</v>
      </c>
      <c r="L406" s="10">
        <v>7</v>
      </c>
    </row>
    <row r="407" spans="4:12" x14ac:dyDescent="0.2">
      <c r="D407" s="9">
        <v>9</v>
      </c>
      <c r="E407" s="9" t="e">
        <f>IF(Tabelle1!$AL165="",NA(),IF(ABS((Tabelle1!$AL165-Tabelle1!$AV$151)/Tabelle1!$AV$152)&gt;3.5,3.5*(Tabelle1!$AL165-Tabelle1!$AV$151)/ABS(Tabelle1!$AL165-Tabelle1!$AV$151)+4,(Tabelle1!$AL165-Tabelle1!$AV$151)/Tabelle1!$AV$152+4))</f>
        <v>#N/A</v>
      </c>
      <c r="F407" s="9">
        <v>1</v>
      </c>
      <c r="G407" s="9">
        <v>2</v>
      </c>
      <c r="H407" s="9">
        <v>3</v>
      </c>
      <c r="I407" s="9">
        <v>4</v>
      </c>
      <c r="J407" s="9">
        <v>5</v>
      </c>
      <c r="K407" s="9">
        <v>6</v>
      </c>
      <c r="L407" s="10">
        <v>7</v>
      </c>
    </row>
    <row r="408" spans="4:12" x14ac:dyDescent="0.2">
      <c r="D408" s="9">
        <v>10</v>
      </c>
      <c r="E408" s="9" t="e">
        <f>IF(Tabelle1!$AL166="",NA(),IF(ABS((Tabelle1!$AL166-Tabelle1!$AV$151)/Tabelle1!$AV$152)&gt;3.5,3.5*(Tabelle1!$AL166-Tabelle1!$AV$151)/ABS(Tabelle1!$AL166-Tabelle1!$AV$151)+4,(Tabelle1!$AL166-Tabelle1!$AV$151)/Tabelle1!$AV$152+4))</f>
        <v>#N/A</v>
      </c>
      <c r="F408" s="9">
        <v>1</v>
      </c>
      <c r="G408" s="9">
        <v>2</v>
      </c>
      <c r="H408" s="9">
        <v>3</v>
      </c>
      <c r="I408" s="9">
        <v>4</v>
      </c>
      <c r="J408" s="9">
        <v>5</v>
      </c>
      <c r="K408" s="9">
        <v>6</v>
      </c>
      <c r="L408" s="10">
        <v>7</v>
      </c>
    </row>
    <row r="409" spans="4:12" x14ac:dyDescent="0.2">
      <c r="D409" s="9">
        <v>11</v>
      </c>
      <c r="E409" s="9" t="e">
        <f>IF(Tabelle1!$AL167="",NA(),IF(ABS((Tabelle1!$AL167-Tabelle1!$AV$151)/Tabelle1!$AV$152)&gt;3.5,3.5*(Tabelle1!$AL167-Tabelle1!$AV$151)/ABS(Tabelle1!$AL167-Tabelle1!$AV$151)+4,(Tabelle1!$AL167-Tabelle1!$AV$151)/Tabelle1!$AV$152+4))</f>
        <v>#N/A</v>
      </c>
      <c r="F409" s="9">
        <v>1</v>
      </c>
      <c r="G409" s="9">
        <v>2</v>
      </c>
      <c r="H409" s="9">
        <v>3</v>
      </c>
      <c r="I409" s="9">
        <v>4</v>
      </c>
      <c r="J409" s="9">
        <v>5</v>
      </c>
      <c r="K409" s="9">
        <v>6</v>
      </c>
      <c r="L409" s="10">
        <v>7</v>
      </c>
    </row>
    <row r="410" spans="4:12" x14ac:dyDescent="0.2">
      <c r="D410" s="9">
        <v>12</v>
      </c>
      <c r="E410" s="9" t="e">
        <f>IF(Tabelle1!$AL168="",NA(),IF(ABS((Tabelle1!$AL168-Tabelle1!$AV$151)/Tabelle1!$AV$152)&gt;3.5,3.5*(Tabelle1!$AL168-Tabelle1!$AV$151)/ABS(Tabelle1!$AL168-Tabelle1!$AV$151)+4,(Tabelle1!$AL168-Tabelle1!$AV$151)/Tabelle1!$AV$152+4))</f>
        <v>#N/A</v>
      </c>
      <c r="F410" s="9">
        <v>1</v>
      </c>
      <c r="G410" s="9">
        <v>2</v>
      </c>
      <c r="H410" s="9">
        <v>3</v>
      </c>
      <c r="I410" s="9">
        <v>4</v>
      </c>
      <c r="J410" s="9">
        <v>5</v>
      </c>
      <c r="K410" s="9">
        <v>6</v>
      </c>
      <c r="L410" s="10">
        <v>7</v>
      </c>
    </row>
    <row r="411" spans="4:12" x14ac:dyDescent="0.2">
      <c r="D411" s="9">
        <v>13</v>
      </c>
      <c r="E411" s="9" t="e">
        <f>IF(Tabelle1!$AL169="",NA(),IF(ABS((Tabelle1!$AL169-Tabelle1!$AV$151)/Tabelle1!$AV$152)&gt;3.5,3.5*(Tabelle1!$AL169-Tabelle1!$AV$151)/ABS(Tabelle1!$AL169-Tabelle1!$AV$151)+4,(Tabelle1!$AL169-Tabelle1!$AV$151)/Tabelle1!$AV$152+4))</f>
        <v>#N/A</v>
      </c>
      <c r="F411" s="9">
        <v>1</v>
      </c>
      <c r="G411" s="9">
        <v>2</v>
      </c>
      <c r="H411" s="9">
        <v>3</v>
      </c>
      <c r="I411" s="9">
        <v>4</v>
      </c>
      <c r="J411" s="9">
        <v>5</v>
      </c>
      <c r="K411" s="9">
        <v>6</v>
      </c>
      <c r="L411" s="10">
        <v>7</v>
      </c>
    </row>
    <row r="412" spans="4:12" x14ac:dyDescent="0.2">
      <c r="D412" s="9">
        <v>14</v>
      </c>
      <c r="E412" s="9" t="e">
        <f>IF(Tabelle1!$AL170="",NA(),IF(ABS((Tabelle1!$AL170-Tabelle1!$AV$151)/Tabelle1!$AV$152)&gt;3.5,3.5*(Tabelle1!$AL170-Tabelle1!$AV$151)/ABS(Tabelle1!$AL170-Tabelle1!$AV$151)+4,(Tabelle1!$AL170-Tabelle1!$AV$151)/Tabelle1!$AV$152+4))</f>
        <v>#N/A</v>
      </c>
      <c r="F412" s="9">
        <v>1</v>
      </c>
      <c r="G412" s="9">
        <v>2</v>
      </c>
      <c r="H412" s="9">
        <v>3</v>
      </c>
      <c r="I412" s="9">
        <v>4</v>
      </c>
      <c r="J412" s="9">
        <v>5</v>
      </c>
      <c r="K412" s="9">
        <v>6</v>
      </c>
      <c r="L412" s="10">
        <v>7</v>
      </c>
    </row>
    <row r="413" spans="4:12" x14ac:dyDescent="0.2">
      <c r="D413" s="9">
        <v>15</v>
      </c>
      <c r="E413" s="9" t="e">
        <f>IF(Tabelle1!$AL171="",NA(),IF(ABS((Tabelle1!$AL171-Tabelle1!$AV$151)/Tabelle1!$AV$152)&gt;3.5,3.5*(Tabelle1!$AL171-Tabelle1!$AV$151)/ABS(Tabelle1!$AL171-Tabelle1!$AV$151)+4,(Tabelle1!$AL171-Tabelle1!$AV$151)/Tabelle1!$AV$152+4))</f>
        <v>#N/A</v>
      </c>
      <c r="F413" s="9">
        <v>1</v>
      </c>
      <c r="G413" s="9">
        <v>2</v>
      </c>
      <c r="H413" s="9">
        <v>3</v>
      </c>
      <c r="I413" s="9">
        <v>4</v>
      </c>
      <c r="J413" s="9">
        <v>5</v>
      </c>
      <c r="K413" s="9">
        <v>6</v>
      </c>
      <c r="L413" s="10">
        <v>7</v>
      </c>
    </row>
    <row r="414" spans="4:12" x14ac:dyDescent="0.2">
      <c r="D414" s="9">
        <v>16</v>
      </c>
      <c r="E414" s="9" t="e">
        <f>IF(Tabelle1!$AL172="",NA(),IF(ABS((Tabelle1!$AL172-Tabelle1!$AV$151)/Tabelle1!$AV$152)&gt;3.5,3.5*(Tabelle1!$AL172-Tabelle1!$AV$151)/ABS(Tabelle1!$AL172-Tabelle1!$AV$151)+4,(Tabelle1!$AL172-Tabelle1!$AV$151)/Tabelle1!$AV$152+4))</f>
        <v>#N/A</v>
      </c>
      <c r="F414" s="9">
        <v>1</v>
      </c>
      <c r="G414" s="9">
        <v>2</v>
      </c>
      <c r="H414" s="9">
        <v>3</v>
      </c>
      <c r="I414" s="9">
        <v>4</v>
      </c>
      <c r="J414" s="9">
        <v>5</v>
      </c>
      <c r="K414" s="9">
        <v>6</v>
      </c>
      <c r="L414" s="10">
        <v>7</v>
      </c>
    </row>
    <row r="415" spans="4:12" x14ac:dyDescent="0.2">
      <c r="D415" s="9">
        <v>17</v>
      </c>
      <c r="E415" s="9" t="e">
        <f>IF(Tabelle1!$AL173="",NA(),IF(ABS((Tabelle1!$AL173-Tabelle1!$AV$151)/Tabelle1!$AV$152)&gt;3.5,3.5*(Tabelle1!$AL173-Tabelle1!$AV$151)/ABS(Tabelle1!$AL173-Tabelle1!$AV$151)+4,(Tabelle1!$AL173-Tabelle1!$AV$151)/Tabelle1!$AV$152+4))</f>
        <v>#N/A</v>
      </c>
      <c r="F415" s="9">
        <v>1</v>
      </c>
      <c r="G415" s="9">
        <v>2</v>
      </c>
      <c r="H415" s="9">
        <v>3</v>
      </c>
      <c r="I415" s="9">
        <v>4</v>
      </c>
      <c r="J415" s="9">
        <v>5</v>
      </c>
      <c r="K415" s="9">
        <v>6</v>
      </c>
      <c r="L415" s="10">
        <v>7</v>
      </c>
    </row>
    <row r="416" spans="4:12" x14ac:dyDescent="0.2">
      <c r="D416" s="9">
        <v>18</v>
      </c>
      <c r="E416" s="9" t="e">
        <f>IF(Tabelle1!$AL174="",NA(),IF(ABS((Tabelle1!$AL174-Tabelle1!$AV$151)/Tabelle1!$AV$152)&gt;3.5,3.5*(Tabelle1!$AL174-Tabelle1!$AV$151)/ABS(Tabelle1!$AL174-Tabelle1!$AV$151)+4,(Tabelle1!$AL174-Tabelle1!$AV$151)/Tabelle1!$AV$152+4))</f>
        <v>#N/A</v>
      </c>
      <c r="F416" s="9">
        <v>1</v>
      </c>
      <c r="G416" s="9">
        <v>2</v>
      </c>
      <c r="H416" s="9">
        <v>3</v>
      </c>
      <c r="I416" s="9">
        <v>4</v>
      </c>
      <c r="J416" s="9">
        <v>5</v>
      </c>
      <c r="K416" s="9">
        <v>6</v>
      </c>
      <c r="L416" s="10">
        <v>7</v>
      </c>
    </row>
    <row r="417" spans="4:14" x14ac:dyDescent="0.2">
      <c r="D417" s="9">
        <v>19</v>
      </c>
      <c r="E417" s="9" t="e">
        <f>IF(Tabelle1!$AL175="",NA(),IF(ABS((Tabelle1!$AL175-Tabelle1!$AV$151)/Tabelle1!$AV$152)&gt;3.5,3.5*(Tabelle1!$AL175-Tabelle1!$AV$151)/ABS(Tabelle1!$AL175-Tabelle1!$AV$151)+4,(Tabelle1!$AL175-Tabelle1!$AV$151)/Tabelle1!$AV$152+4))</f>
        <v>#N/A</v>
      </c>
      <c r="F417" s="9">
        <v>1</v>
      </c>
      <c r="G417" s="9">
        <v>2</v>
      </c>
      <c r="H417" s="9">
        <v>3</v>
      </c>
      <c r="I417" s="9">
        <v>4</v>
      </c>
      <c r="J417" s="9">
        <v>5</v>
      </c>
      <c r="K417" s="9">
        <v>6</v>
      </c>
      <c r="L417" s="10">
        <v>7</v>
      </c>
    </row>
    <row r="418" spans="4:14" x14ac:dyDescent="0.2">
      <c r="D418" s="9">
        <v>20</v>
      </c>
      <c r="E418" s="9" t="e">
        <f>IF(Tabelle1!$AL176="",NA(),IF(ABS((Tabelle1!$AL176-Tabelle1!$AV$151)/Tabelle1!$AV$152)&gt;3.5,3.5*(Tabelle1!$AL176-Tabelle1!$AV$151)/ABS(Tabelle1!$AL176-Tabelle1!$AV$151)+4,(Tabelle1!$AL176-Tabelle1!$AV$151)/Tabelle1!$AV$152+4))</f>
        <v>#N/A</v>
      </c>
      <c r="F418" s="9">
        <v>1</v>
      </c>
      <c r="G418" s="9">
        <v>2</v>
      </c>
      <c r="H418" s="9">
        <v>3</v>
      </c>
      <c r="I418" s="9">
        <v>4</v>
      </c>
      <c r="J418" s="9">
        <v>5</v>
      </c>
      <c r="K418" s="9">
        <v>6</v>
      </c>
      <c r="L418" s="10">
        <v>7</v>
      </c>
    </row>
    <row r="419" spans="4:14" x14ac:dyDescent="0.2">
      <c r="D419" s="9">
        <v>21</v>
      </c>
      <c r="E419" s="9" t="e">
        <f>IF(Tabelle1!$AL177="",NA(),IF(ABS((Tabelle1!$AL177-Tabelle1!$AV$151)/Tabelle1!$AV$152)&gt;3.5,3.5*(Tabelle1!$AL177-Tabelle1!$AV$151)/ABS(Tabelle1!$AL177-Tabelle1!$AV$151)+4,(Tabelle1!$AL177-Tabelle1!$AV$151)/Tabelle1!$AV$152+4))</f>
        <v>#N/A</v>
      </c>
      <c r="F419" s="9">
        <v>1</v>
      </c>
      <c r="G419" s="9">
        <v>2</v>
      </c>
      <c r="H419" s="9">
        <v>3</v>
      </c>
      <c r="I419" s="9">
        <v>4</v>
      </c>
      <c r="J419" s="9">
        <v>5</v>
      </c>
      <c r="K419" s="9">
        <v>6</v>
      </c>
      <c r="L419" s="10">
        <v>7</v>
      </c>
    </row>
    <row r="420" spans="4:14" x14ac:dyDescent="0.2">
      <c r="D420" s="9">
        <v>22</v>
      </c>
      <c r="E420" s="9" t="e">
        <f>IF(Tabelle1!$AL178="",NA(),IF(ABS((Tabelle1!$AL178-Tabelle1!$AV$151)/Tabelle1!$AV$152)&gt;3.5,3.5*(Tabelle1!$AL178-Tabelle1!$AV$151)/ABS(Tabelle1!$AL178-Tabelle1!$AV$151)+4,(Tabelle1!$AL178-Tabelle1!$AV$151)/Tabelle1!$AV$152+4))</f>
        <v>#N/A</v>
      </c>
      <c r="F420" s="9">
        <v>1</v>
      </c>
      <c r="G420" s="9">
        <v>2</v>
      </c>
      <c r="H420" s="9">
        <v>3</v>
      </c>
      <c r="I420" s="9">
        <v>4</v>
      </c>
      <c r="J420" s="9">
        <v>5</v>
      </c>
      <c r="K420" s="9">
        <v>6</v>
      </c>
      <c r="L420" s="10">
        <v>7</v>
      </c>
    </row>
    <row r="421" spans="4:14" x14ac:dyDescent="0.2">
      <c r="D421" s="9">
        <v>23</v>
      </c>
      <c r="E421" s="9" t="e">
        <f>IF(Tabelle1!$AL179="",NA(),IF(ABS((Tabelle1!$AL179-Tabelle1!$AV$151)/Tabelle1!$AV$152)&gt;3.5,3.5*(Tabelle1!$AL179-Tabelle1!$AV$151)/ABS(Tabelle1!$AL179-Tabelle1!$AV$151)+4,(Tabelle1!$AL179-Tabelle1!$AV$151)/Tabelle1!$AV$152+4))</f>
        <v>#N/A</v>
      </c>
      <c r="F421" s="9">
        <v>1</v>
      </c>
      <c r="G421" s="9">
        <v>2</v>
      </c>
      <c r="H421" s="9">
        <v>3</v>
      </c>
      <c r="I421" s="9">
        <v>4</v>
      </c>
      <c r="J421" s="9">
        <v>5</v>
      </c>
      <c r="K421" s="9">
        <v>6</v>
      </c>
      <c r="L421" s="10">
        <v>7</v>
      </c>
    </row>
    <row r="422" spans="4:14" x14ac:dyDescent="0.2">
      <c r="D422" s="9">
        <v>24</v>
      </c>
      <c r="E422" s="9" t="e">
        <f>IF(Tabelle1!$AL180="",NA(),IF(ABS((Tabelle1!$AL180-Tabelle1!$AV$151)/Tabelle1!$AV$152)&gt;3.5,3.5*(Tabelle1!$AL180-Tabelle1!$AV$151)/ABS(Tabelle1!$AL180-Tabelle1!$AV$151)+4,(Tabelle1!$AL180-Tabelle1!$AV$151)/Tabelle1!$AV$152+4))</f>
        <v>#N/A</v>
      </c>
      <c r="F422" s="9">
        <v>1</v>
      </c>
      <c r="G422" s="9">
        <v>2</v>
      </c>
      <c r="H422" s="9">
        <v>3</v>
      </c>
      <c r="I422" s="9">
        <v>4</v>
      </c>
      <c r="J422" s="9">
        <v>5</v>
      </c>
      <c r="K422" s="9">
        <v>6</v>
      </c>
      <c r="L422" s="10">
        <v>7</v>
      </c>
    </row>
    <row r="423" spans="4:14" ht="13.5" thickBot="1" x14ac:dyDescent="0.25">
      <c r="D423" s="12">
        <v>25</v>
      </c>
      <c r="E423" s="9" t="e">
        <f>IF(Tabelle1!$AL181="",NA(),IF(ABS((Tabelle1!$AL181-Tabelle1!$AV$151)/Tabelle1!$AV$152)&gt;3.5,3.5*(Tabelle1!$AL181-Tabelle1!$AV$151)/ABS(Tabelle1!$AL181-Tabelle1!$AV$151)+4,(Tabelle1!$AL181-Tabelle1!$AV$151)/Tabelle1!$AV$152+4))</f>
        <v>#N/A</v>
      </c>
      <c r="F423" s="12">
        <v>1</v>
      </c>
      <c r="G423" s="12">
        <v>2</v>
      </c>
      <c r="H423" s="12">
        <v>3</v>
      </c>
      <c r="I423" s="12">
        <v>4</v>
      </c>
      <c r="J423" s="12">
        <v>5</v>
      </c>
      <c r="K423" s="12">
        <v>6</v>
      </c>
      <c r="L423" s="13">
        <v>7</v>
      </c>
    </row>
    <row r="424" spans="4:14" x14ac:dyDescent="0.2">
      <c r="D424" s="2"/>
      <c r="E424" s="2"/>
      <c r="F424" s="2"/>
      <c r="G424" s="2"/>
      <c r="H424" s="2"/>
      <c r="I424" s="2"/>
      <c r="J424" s="2"/>
      <c r="K424" s="2"/>
      <c r="L424" s="3"/>
      <c r="N424">
        <v>6.1</v>
      </c>
    </row>
    <row r="425" spans="4:14" x14ac:dyDescent="0.2">
      <c r="D425" s="5" t="s">
        <v>15</v>
      </c>
      <c r="E425" s="5" t="s">
        <v>23</v>
      </c>
      <c r="F425" s="6" t="s">
        <v>16</v>
      </c>
      <c r="G425" s="6" t="s">
        <v>17</v>
      </c>
      <c r="H425" s="6" t="s">
        <v>18</v>
      </c>
      <c r="I425" s="6" t="s">
        <v>19</v>
      </c>
      <c r="J425" s="6" t="s">
        <v>20</v>
      </c>
      <c r="K425" s="6" t="s">
        <v>21</v>
      </c>
      <c r="L425" s="7" t="s">
        <v>22</v>
      </c>
    </row>
    <row r="426" spans="4:14" x14ac:dyDescent="0.2">
      <c r="D426" s="5"/>
      <c r="E426" s="5"/>
      <c r="F426" s="5"/>
      <c r="G426" s="5"/>
      <c r="H426" s="5"/>
      <c r="I426" s="5"/>
      <c r="J426" s="5"/>
      <c r="K426" s="5"/>
      <c r="L426" s="8"/>
    </row>
    <row r="427" spans="4:14" x14ac:dyDescent="0.2">
      <c r="D427" s="9">
        <v>1</v>
      </c>
      <c r="E427" s="9" t="e">
        <f>IF(Tabelle1!$B193="",NA(),IF(ABS((Tabelle1!$B193-Tabelle1!$L$187)/Tabelle1!$L$188)&gt;3.5,3.5*(Tabelle1!$B193-Tabelle1!$L$187)/ABS(Tabelle1!$B193-Tabelle1!$L$187)+4,(Tabelle1!$B193-Tabelle1!$L$187)/Tabelle1!$L$188+4))</f>
        <v>#N/A</v>
      </c>
      <c r="F427" s="9">
        <v>1</v>
      </c>
      <c r="G427" s="9">
        <v>2</v>
      </c>
      <c r="H427" s="9">
        <v>3</v>
      </c>
      <c r="I427" s="9">
        <v>4</v>
      </c>
      <c r="J427" s="9">
        <v>5</v>
      </c>
      <c r="K427" s="9">
        <v>6</v>
      </c>
      <c r="L427" s="10">
        <v>7</v>
      </c>
    </row>
    <row r="428" spans="4:14" x14ac:dyDescent="0.2">
      <c r="D428" s="9">
        <v>2</v>
      </c>
      <c r="E428" s="9" t="e">
        <f>IF(Tabelle1!$B194="",NA(),IF(ABS((Tabelle1!$B194-Tabelle1!$L$187)/Tabelle1!$L$188)&gt;3.5,3.5*(Tabelle1!$B194-Tabelle1!$L$187)/ABS(Tabelle1!$B194-Tabelle1!$L$187)+4,(Tabelle1!$B194-Tabelle1!$L$187)/Tabelle1!$L$188+4))</f>
        <v>#N/A</v>
      </c>
      <c r="F428" s="9">
        <v>1</v>
      </c>
      <c r="G428" s="9">
        <v>2</v>
      </c>
      <c r="H428" s="9">
        <v>3</v>
      </c>
      <c r="I428" s="9">
        <v>4</v>
      </c>
      <c r="J428" s="9">
        <v>5</v>
      </c>
      <c r="K428" s="9">
        <v>6</v>
      </c>
      <c r="L428" s="10">
        <v>7</v>
      </c>
    </row>
    <row r="429" spans="4:14" x14ac:dyDescent="0.2">
      <c r="D429" s="9">
        <v>3</v>
      </c>
      <c r="E429" s="9" t="e">
        <f>IF(Tabelle1!$B195="",NA(),IF(ABS((Tabelle1!$B195-Tabelle1!$L$187)/Tabelle1!$L$188)&gt;3.5,3.5*(Tabelle1!$B195-Tabelle1!$L$187)/ABS(Tabelle1!$B195-Tabelle1!$L$187)+4,(Tabelle1!$B195-Tabelle1!$L$187)/Tabelle1!$L$188+4))</f>
        <v>#N/A</v>
      </c>
      <c r="F429" s="9">
        <v>1</v>
      </c>
      <c r="G429" s="9">
        <v>2</v>
      </c>
      <c r="H429" s="9">
        <v>3</v>
      </c>
      <c r="I429" s="9">
        <v>4</v>
      </c>
      <c r="J429" s="9">
        <v>5</v>
      </c>
      <c r="K429" s="9">
        <v>6</v>
      </c>
      <c r="L429" s="10">
        <v>7</v>
      </c>
    </row>
    <row r="430" spans="4:14" x14ac:dyDescent="0.2">
      <c r="D430" s="9">
        <v>4</v>
      </c>
      <c r="E430" s="9" t="e">
        <f>IF(Tabelle1!$B196="",NA(),IF(ABS((Tabelle1!$B196-Tabelle1!$L$187)/Tabelle1!$L$188)&gt;3.5,3.5*(Tabelle1!$B196-Tabelle1!$L$187)/ABS(Tabelle1!$B196-Tabelle1!$L$187)+4,(Tabelle1!$B196-Tabelle1!$L$187)/Tabelle1!$L$188+4))</f>
        <v>#N/A</v>
      </c>
      <c r="F430" s="9">
        <v>1</v>
      </c>
      <c r="G430" s="9">
        <v>2</v>
      </c>
      <c r="H430" s="9">
        <v>3</v>
      </c>
      <c r="I430" s="9">
        <v>4</v>
      </c>
      <c r="J430" s="9">
        <v>5</v>
      </c>
      <c r="K430" s="9">
        <v>6</v>
      </c>
      <c r="L430" s="10">
        <v>7</v>
      </c>
    </row>
    <row r="431" spans="4:14" x14ac:dyDescent="0.2">
      <c r="D431" s="9">
        <v>5</v>
      </c>
      <c r="E431" s="9" t="e">
        <f>IF(Tabelle1!$B197="",NA(),IF(ABS((Tabelle1!$B197-Tabelle1!$L$187)/Tabelle1!$L$188)&gt;3.5,3.5*(Tabelle1!$B197-Tabelle1!$L$187)/ABS(Tabelle1!$B197-Tabelle1!$L$187)+4,(Tabelle1!$B197-Tabelle1!$L$187)/Tabelle1!$L$188+4))</f>
        <v>#N/A</v>
      </c>
      <c r="F431" s="9">
        <v>1</v>
      </c>
      <c r="G431" s="9">
        <v>2</v>
      </c>
      <c r="H431" s="9">
        <v>3</v>
      </c>
      <c r="I431" s="9">
        <v>4</v>
      </c>
      <c r="J431" s="9">
        <v>5</v>
      </c>
      <c r="K431" s="9">
        <v>6</v>
      </c>
      <c r="L431" s="10">
        <v>7</v>
      </c>
    </row>
    <row r="432" spans="4:14" x14ac:dyDescent="0.2">
      <c r="D432" s="9">
        <v>6</v>
      </c>
      <c r="E432" s="9" t="e">
        <f>IF(Tabelle1!$B198="",NA(),IF(ABS((Tabelle1!$B198-Tabelle1!$L$187)/Tabelle1!$L$188)&gt;3.5,3.5*(Tabelle1!$B198-Tabelle1!$L$187)/ABS(Tabelle1!$B198-Tabelle1!$L$187)+4,(Tabelle1!$B198-Tabelle1!$L$187)/Tabelle1!$L$188+4))</f>
        <v>#N/A</v>
      </c>
      <c r="F432" s="9">
        <v>1</v>
      </c>
      <c r="G432" s="9">
        <v>2</v>
      </c>
      <c r="H432" s="9">
        <v>3</v>
      </c>
      <c r="I432" s="9">
        <v>4</v>
      </c>
      <c r="J432" s="9">
        <v>5</v>
      </c>
      <c r="K432" s="9">
        <v>6</v>
      </c>
      <c r="L432" s="10">
        <v>7</v>
      </c>
    </row>
    <row r="433" spans="4:12" x14ac:dyDescent="0.2">
      <c r="D433" s="9">
        <v>7</v>
      </c>
      <c r="E433" s="9" t="e">
        <f>IF(Tabelle1!$B199="",NA(),IF(ABS((Tabelle1!$B199-Tabelle1!$L$187)/Tabelle1!$L$188)&gt;3.5,3.5*(Tabelle1!$B199-Tabelle1!$L$187)/ABS(Tabelle1!$B199-Tabelle1!$L$187)+4,(Tabelle1!$B199-Tabelle1!$L$187)/Tabelle1!$L$188+4))</f>
        <v>#N/A</v>
      </c>
      <c r="F433" s="9">
        <v>1</v>
      </c>
      <c r="G433" s="9">
        <v>2</v>
      </c>
      <c r="H433" s="9">
        <v>3</v>
      </c>
      <c r="I433" s="9">
        <v>4</v>
      </c>
      <c r="J433" s="9">
        <v>5</v>
      </c>
      <c r="K433" s="9">
        <v>6</v>
      </c>
      <c r="L433" s="10">
        <v>7</v>
      </c>
    </row>
    <row r="434" spans="4:12" x14ac:dyDescent="0.2">
      <c r="D434" s="9">
        <v>8</v>
      </c>
      <c r="E434" s="9" t="e">
        <f>IF(Tabelle1!$B200="",NA(),IF(ABS((Tabelle1!$B200-Tabelle1!$L$187)/Tabelle1!$L$188)&gt;3.5,3.5*(Tabelle1!$B200-Tabelle1!$L$187)/ABS(Tabelle1!$B200-Tabelle1!$L$187)+4,(Tabelle1!$B200-Tabelle1!$L$187)/Tabelle1!$L$188+4))</f>
        <v>#N/A</v>
      </c>
      <c r="F434" s="9">
        <v>1</v>
      </c>
      <c r="G434" s="9">
        <v>2</v>
      </c>
      <c r="H434" s="9">
        <v>3</v>
      </c>
      <c r="I434" s="9">
        <v>4</v>
      </c>
      <c r="J434" s="9">
        <v>5</v>
      </c>
      <c r="K434" s="9">
        <v>6</v>
      </c>
      <c r="L434" s="10">
        <v>7</v>
      </c>
    </row>
    <row r="435" spans="4:12" x14ac:dyDescent="0.2">
      <c r="D435" s="9">
        <v>9</v>
      </c>
      <c r="E435" s="9" t="e">
        <f>IF(Tabelle1!$B201="",NA(),IF(ABS((Tabelle1!$B201-Tabelle1!$L$187)/Tabelle1!$L$188)&gt;3.5,3.5*(Tabelle1!$B201-Tabelle1!$L$187)/ABS(Tabelle1!$B201-Tabelle1!$L$187)+4,(Tabelle1!$B201-Tabelle1!$L$187)/Tabelle1!$L$188+4))</f>
        <v>#N/A</v>
      </c>
      <c r="F435" s="9">
        <v>1</v>
      </c>
      <c r="G435" s="9">
        <v>2</v>
      </c>
      <c r="H435" s="9">
        <v>3</v>
      </c>
      <c r="I435" s="9">
        <v>4</v>
      </c>
      <c r="J435" s="9">
        <v>5</v>
      </c>
      <c r="K435" s="9">
        <v>6</v>
      </c>
      <c r="L435" s="10">
        <v>7</v>
      </c>
    </row>
    <row r="436" spans="4:12" x14ac:dyDescent="0.2">
      <c r="D436" s="9">
        <v>10</v>
      </c>
      <c r="E436" s="9" t="e">
        <f>IF(Tabelle1!$B202="",NA(),IF(ABS((Tabelle1!$B202-Tabelle1!$L$187)/Tabelle1!$L$188)&gt;3.5,3.5*(Tabelle1!$B202-Tabelle1!$L$187)/ABS(Tabelle1!$B202-Tabelle1!$L$187)+4,(Tabelle1!$B202-Tabelle1!$L$187)/Tabelle1!$L$188+4))</f>
        <v>#N/A</v>
      </c>
      <c r="F436" s="9">
        <v>1</v>
      </c>
      <c r="G436" s="9">
        <v>2</v>
      </c>
      <c r="H436" s="9">
        <v>3</v>
      </c>
      <c r="I436" s="9">
        <v>4</v>
      </c>
      <c r="J436" s="9">
        <v>5</v>
      </c>
      <c r="K436" s="9">
        <v>6</v>
      </c>
      <c r="L436" s="10">
        <v>7</v>
      </c>
    </row>
    <row r="437" spans="4:12" x14ac:dyDescent="0.2">
      <c r="D437" s="9">
        <v>11</v>
      </c>
      <c r="E437" s="9" t="e">
        <f>IF(Tabelle1!$B203="",NA(),IF(ABS((Tabelle1!$B203-Tabelle1!$L$187)/Tabelle1!$L$188)&gt;3.5,3.5*(Tabelle1!$B203-Tabelle1!$L$187)/ABS(Tabelle1!$B203-Tabelle1!$L$187)+4,(Tabelle1!$B203-Tabelle1!$L$187)/Tabelle1!$L$188+4))</f>
        <v>#N/A</v>
      </c>
      <c r="F437" s="9">
        <v>1</v>
      </c>
      <c r="G437" s="9">
        <v>2</v>
      </c>
      <c r="H437" s="9">
        <v>3</v>
      </c>
      <c r="I437" s="9">
        <v>4</v>
      </c>
      <c r="J437" s="9">
        <v>5</v>
      </c>
      <c r="K437" s="9">
        <v>6</v>
      </c>
      <c r="L437" s="10">
        <v>7</v>
      </c>
    </row>
    <row r="438" spans="4:12" x14ac:dyDescent="0.2">
      <c r="D438" s="9">
        <v>12</v>
      </c>
      <c r="E438" s="9" t="e">
        <f>IF(Tabelle1!$B204="",NA(),IF(ABS((Tabelle1!$B204-Tabelle1!$L$187)/Tabelle1!$L$188)&gt;3.5,3.5*(Tabelle1!$B204-Tabelle1!$L$187)/ABS(Tabelle1!$B204-Tabelle1!$L$187)+4,(Tabelle1!$B204-Tabelle1!$L$187)/Tabelle1!$L$188+4))</f>
        <v>#N/A</v>
      </c>
      <c r="F438" s="9">
        <v>1</v>
      </c>
      <c r="G438" s="9">
        <v>2</v>
      </c>
      <c r="H438" s="9">
        <v>3</v>
      </c>
      <c r="I438" s="9">
        <v>4</v>
      </c>
      <c r="J438" s="9">
        <v>5</v>
      </c>
      <c r="K438" s="9">
        <v>6</v>
      </c>
      <c r="L438" s="10">
        <v>7</v>
      </c>
    </row>
    <row r="439" spans="4:12" x14ac:dyDescent="0.2">
      <c r="D439" s="9">
        <v>13</v>
      </c>
      <c r="E439" s="9" t="e">
        <f>IF(Tabelle1!$B205="",NA(),IF(ABS((Tabelle1!$B205-Tabelle1!$L$187)/Tabelle1!$L$188)&gt;3.5,3.5*(Tabelle1!$B205-Tabelle1!$L$187)/ABS(Tabelle1!$B205-Tabelle1!$L$187)+4,(Tabelle1!$B205-Tabelle1!$L$187)/Tabelle1!$L$188+4))</f>
        <v>#N/A</v>
      </c>
      <c r="F439" s="9">
        <v>1</v>
      </c>
      <c r="G439" s="9">
        <v>2</v>
      </c>
      <c r="H439" s="9">
        <v>3</v>
      </c>
      <c r="I439" s="9">
        <v>4</v>
      </c>
      <c r="J439" s="9">
        <v>5</v>
      </c>
      <c r="K439" s="9">
        <v>6</v>
      </c>
      <c r="L439" s="10">
        <v>7</v>
      </c>
    </row>
    <row r="440" spans="4:12" x14ac:dyDescent="0.2">
      <c r="D440" s="9">
        <v>14</v>
      </c>
      <c r="E440" s="9" t="e">
        <f>IF(Tabelle1!$B206="",NA(),IF(ABS((Tabelle1!$B206-Tabelle1!$L$187)/Tabelle1!$L$188)&gt;3.5,3.5*(Tabelle1!$B206-Tabelle1!$L$187)/ABS(Tabelle1!$B206-Tabelle1!$L$187)+4,(Tabelle1!$B206-Tabelle1!$L$187)/Tabelle1!$L$188+4))</f>
        <v>#N/A</v>
      </c>
      <c r="F440" s="9">
        <v>1</v>
      </c>
      <c r="G440" s="9">
        <v>2</v>
      </c>
      <c r="H440" s="9">
        <v>3</v>
      </c>
      <c r="I440" s="9">
        <v>4</v>
      </c>
      <c r="J440" s="9">
        <v>5</v>
      </c>
      <c r="K440" s="9">
        <v>6</v>
      </c>
      <c r="L440" s="10">
        <v>7</v>
      </c>
    </row>
    <row r="441" spans="4:12" x14ac:dyDescent="0.2">
      <c r="D441" s="9">
        <v>15</v>
      </c>
      <c r="E441" s="9" t="e">
        <f>IF(Tabelle1!$B207="",NA(),IF(ABS((Tabelle1!$B207-Tabelle1!$L$187)/Tabelle1!$L$188)&gt;3.5,3.5*(Tabelle1!$B207-Tabelle1!$L$187)/ABS(Tabelle1!$B207-Tabelle1!$L$187)+4,(Tabelle1!$B207-Tabelle1!$L$187)/Tabelle1!$L$188+4))</f>
        <v>#N/A</v>
      </c>
      <c r="F441" s="9">
        <v>1</v>
      </c>
      <c r="G441" s="9">
        <v>2</v>
      </c>
      <c r="H441" s="9">
        <v>3</v>
      </c>
      <c r="I441" s="9">
        <v>4</v>
      </c>
      <c r="J441" s="9">
        <v>5</v>
      </c>
      <c r="K441" s="9">
        <v>6</v>
      </c>
      <c r="L441" s="10">
        <v>7</v>
      </c>
    </row>
    <row r="442" spans="4:12" x14ac:dyDescent="0.2">
      <c r="D442" s="9">
        <v>16</v>
      </c>
      <c r="E442" s="9" t="e">
        <f>IF(Tabelle1!$B208="",NA(),IF(ABS((Tabelle1!$B208-Tabelle1!$L$187)/Tabelle1!$L$188)&gt;3.5,3.5*(Tabelle1!$B208-Tabelle1!$L$187)/ABS(Tabelle1!$B208-Tabelle1!$L$187)+4,(Tabelle1!$B208-Tabelle1!$L$187)/Tabelle1!$L$188+4))</f>
        <v>#N/A</v>
      </c>
      <c r="F442" s="9">
        <v>1</v>
      </c>
      <c r="G442" s="9">
        <v>2</v>
      </c>
      <c r="H442" s="9">
        <v>3</v>
      </c>
      <c r="I442" s="9">
        <v>4</v>
      </c>
      <c r="J442" s="9">
        <v>5</v>
      </c>
      <c r="K442" s="9">
        <v>6</v>
      </c>
      <c r="L442" s="10">
        <v>7</v>
      </c>
    </row>
    <row r="443" spans="4:12" x14ac:dyDescent="0.2">
      <c r="D443" s="9">
        <v>17</v>
      </c>
      <c r="E443" s="9" t="e">
        <f>IF(Tabelle1!$B209="",NA(),IF(ABS((Tabelle1!$B209-Tabelle1!$L$187)/Tabelle1!$L$188)&gt;3.5,3.5*(Tabelle1!$B209-Tabelle1!$L$187)/ABS(Tabelle1!$B209-Tabelle1!$L$187)+4,(Tabelle1!$B209-Tabelle1!$L$187)/Tabelle1!$L$188+4))</f>
        <v>#N/A</v>
      </c>
      <c r="F443" s="9">
        <v>1</v>
      </c>
      <c r="G443" s="9">
        <v>2</v>
      </c>
      <c r="H443" s="9">
        <v>3</v>
      </c>
      <c r="I443" s="9">
        <v>4</v>
      </c>
      <c r="J443" s="9">
        <v>5</v>
      </c>
      <c r="K443" s="9">
        <v>6</v>
      </c>
      <c r="L443" s="10">
        <v>7</v>
      </c>
    </row>
    <row r="444" spans="4:12" x14ac:dyDescent="0.2">
      <c r="D444" s="9">
        <v>18</v>
      </c>
      <c r="E444" s="9" t="e">
        <f>IF(Tabelle1!$B210="",NA(),IF(ABS((Tabelle1!$B210-Tabelle1!$L$187)/Tabelle1!$L$188)&gt;3.5,3.5*(Tabelle1!$B210-Tabelle1!$L$187)/ABS(Tabelle1!$B210-Tabelle1!$L$187)+4,(Tabelle1!$B210-Tabelle1!$L$187)/Tabelle1!$L$188+4))</f>
        <v>#N/A</v>
      </c>
      <c r="F444" s="9">
        <v>1</v>
      </c>
      <c r="G444" s="9">
        <v>2</v>
      </c>
      <c r="H444" s="9">
        <v>3</v>
      </c>
      <c r="I444" s="9">
        <v>4</v>
      </c>
      <c r="J444" s="9">
        <v>5</v>
      </c>
      <c r="K444" s="9">
        <v>6</v>
      </c>
      <c r="L444" s="10">
        <v>7</v>
      </c>
    </row>
    <row r="445" spans="4:12" x14ac:dyDescent="0.2">
      <c r="D445" s="9">
        <v>19</v>
      </c>
      <c r="E445" s="9" t="e">
        <f>IF(Tabelle1!$B211="",NA(),IF(ABS((Tabelle1!$B211-Tabelle1!$L$187)/Tabelle1!$L$188)&gt;3.5,3.5*(Tabelle1!$B211-Tabelle1!$L$187)/ABS(Tabelle1!$B211-Tabelle1!$L$187)+4,(Tabelle1!$B211-Tabelle1!$L$187)/Tabelle1!$L$188+4))</f>
        <v>#N/A</v>
      </c>
      <c r="F445" s="9">
        <v>1</v>
      </c>
      <c r="G445" s="9">
        <v>2</v>
      </c>
      <c r="H445" s="9">
        <v>3</v>
      </c>
      <c r="I445" s="9">
        <v>4</v>
      </c>
      <c r="J445" s="9">
        <v>5</v>
      </c>
      <c r="K445" s="9">
        <v>6</v>
      </c>
      <c r="L445" s="10">
        <v>7</v>
      </c>
    </row>
    <row r="446" spans="4:12" x14ac:dyDescent="0.2">
      <c r="D446" s="9">
        <v>20</v>
      </c>
      <c r="E446" s="9" t="e">
        <f>IF(Tabelle1!$B212="",NA(),IF(ABS((Tabelle1!$B212-Tabelle1!$L$187)/Tabelle1!$L$188)&gt;3.5,3.5*(Tabelle1!$B212-Tabelle1!$L$187)/ABS(Tabelle1!$B212-Tabelle1!$L$187)+4,(Tabelle1!$B212-Tabelle1!$L$187)/Tabelle1!$L$188+4))</f>
        <v>#N/A</v>
      </c>
      <c r="F446" s="9">
        <v>1</v>
      </c>
      <c r="G446" s="9">
        <v>2</v>
      </c>
      <c r="H446" s="9">
        <v>3</v>
      </c>
      <c r="I446" s="9">
        <v>4</v>
      </c>
      <c r="J446" s="9">
        <v>5</v>
      </c>
      <c r="K446" s="9">
        <v>6</v>
      </c>
      <c r="L446" s="10">
        <v>7</v>
      </c>
    </row>
    <row r="447" spans="4:12" x14ac:dyDescent="0.2">
      <c r="D447" s="9">
        <v>21</v>
      </c>
      <c r="E447" s="9" t="e">
        <f>IF(Tabelle1!$B213="",NA(),IF(ABS((Tabelle1!$B213-Tabelle1!$L$187)/Tabelle1!$L$188)&gt;3.5,3.5*(Tabelle1!$B213-Tabelle1!$L$187)/ABS(Tabelle1!$B213-Tabelle1!$L$187)+4,(Tabelle1!$B213-Tabelle1!$L$187)/Tabelle1!$L$188+4))</f>
        <v>#N/A</v>
      </c>
      <c r="F447" s="9">
        <v>1</v>
      </c>
      <c r="G447" s="9">
        <v>2</v>
      </c>
      <c r="H447" s="9">
        <v>3</v>
      </c>
      <c r="I447" s="9">
        <v>4</v>
      </c>
      <c r="J447" s="9">
        <v>5</v>
      </c>
      <c r="K447" s="9">
        <v>6</v>
      </c>
      <c r="L447" s="10">
        <v>7</v>
      </c>
    </row>
    <row r="448" spans="4:12" x14ac:dyDescent="0.2">
      <c r="D448" s="9">
        <v>22</v>
      </c>
      <c r="E448" s="9" t="e">
        <f>IF(Tabelle1!$B214="",NA(),IF(ABS((Tabelle1!$B214-Tabelle1!$L$187)/Tabelle1!$L$188)&gt;3.5,3.5*(Tabelle1!$B214-Tabelle1!$L$187)/ABS(Tabelle1!$B214-Tabelle1!$L$187)+4,(Tabelle1!$B214-Tabelle1!$L$187)/Tabelle1!$L$188+4))</f>
        <v>#N/A</v>
      </c>
      <c r="F448" s="9">
        <v>1</v>
      </c>
      <c r="G448" s="9">
        <v>2</v>
      </c>
      <c r="H448" s="9">
        <v>3</v>
      </c>
      <c r="I448" s="9">
        <v>4</v>
      </c>
      <c r="J448" s="9">
        <v>5</v>
      </c>
      <c r="K448" s="9">
        <v>6</v>
      </c>
      <c r="L448" s="10">
        <v>7</v>
      </c>
    </row>
    <row r="449" spans="4:14" x14ac:dyDescent="0.2">
      <c r="D449" s="9">
        <v>23</v>
      </c>
      <c r="E449" s="9" t="e">
        <f>IF(Tabelle1!$B215="",NA(),IF(ABS((Tabelle1!$B215-Tabelle1!$L$187)/Tabelle1!$L$188)&gt;3.5,3.5*(Tabelle1!$B215-Tabelle1!$L$187)/ABS(Tabelle1!$B215-Tabelle1!$L$187)+4,(Tabelle1!$B215-Tabelle1!$L$187)/Tabelle1!$L$188+4))</f>
        <v>#N/A</v>
      </c>
      <c r="F449" s="9">
        <v>1</v>
      </c>
      <c r="G449" s="9">
        <v>2</v>
      </c>
      <c r="H449" s="9">
        <v>3</v>
      </c>
      <c r="I449" s="9">
        <v>4</v>
      </c>
      <c r="J449" s="9">
        <v>5</v>
      </c>
      <c r="K449" s="9">
        <v>6</v>
      </c>
      <c r="L449" s="10">
        <v>7</v>
      </c>
    </row>
    <row r="450" spans="4:14" x14ac:dyDescent="0.2">
      <c r="D450" s="9">
        <v>24</v>
      </c>
      <c r="E450" s="9" t="e">
        <f>IF(Tabelle1!$B216="",NA(),IF(ABS((Tabelle1!$B216-Tabelle1!$L$187)/Tabelle1!$L$188)&gt;3.5,3.5*(Tabelle1!$B216-Tabelle1!$L$187)/ABS(Tabelle1!$B216-Tabelle1!$L$187)+4,(Tabelle1!$B216-Tabelle1!$L$187)/Tabelle1!$L$188+4))</f>
        <v>#N/A</v>
      </c>
      <c r="F450" s="9">
        <v>1</v>
      </c>
      <c r="G450" s="9">
        <v>2</v>
      </c>
      <c r="H450" s="9">
        <v>3</v>
      </c>
      <c r="I450" s="9">
        <v>4</v>
      </c>
      <c r="J450" s="9">
        <v>5</v>
      </c>
      <c r="K450" s="9">
        <v>6</v>
      </c>
      <c r="L450" s="10">
        <v>7</v>
      </c>
    </row>
    <row r="451" spans="4:14" ht="13.5" thickBot="1" x14ac:dyDescent="0.25">
      <c r="D451" s="12">
        <v>25</v>
      </c>
      <c r="E451" s="9" t="e">
        <f>IF(Tabelle1!$B217="",NA(),IF(ABS((Tabelle1!$B217-Tabelle1!$L$187)/Tabelle1!$L$188)&gt;3.5,3.5*(Tabelle1!$B217-Tabelle1!$L$187)/ABS(Tabelle1!$B217-Tabelle1!$L$187)+4,(Tabelle1!$B217-Tabelle1!$L$187)/Tabelle1!$L$188+4))</f>
        <v>#N/A</v>
      </c>
      <c r="F451" s="12">
        <v>1</v>
      </c>
      <c r="G451" s="12">
        <v>2</v>
      </c>
      <c r="H451" s="12">
        <v>3</v>
      </c>
      <c r="I451" s="12">
        <v>4</v>
      </c>
      <c r="J451" s="12">
        <v>5</v>
      </c>
      <c r="K451" s="12">
        <v>6</v>
      </c>
      <c r="L451" s="13">
        <v>7</v>
      </c>
    </row>
    <row r="452" spans="4:14" ht="13.5" thickBot="1" x14ac:dyDescent="0.25"/>
    <row r="453" spans="4:14" x14ac:dyDescent="0.2">
      <c r="D453" s="2" t="s">
        <v>15</v>
      </c>
      <c r="E453" s="2" t="s">
        <v>26</v>
      </c>
      <c r="F453" s="14" t="s">
        <v>16</v>
      </c>
      <c r="G453" s="14" t="s">
        <v>17</v>
      </c>
      <c r="H453" s="14" t="s">
        <v>18</v>
      </c>
      <c r="I453" s="14" t="s">
        <v>19</v>
      </c>
      <c r="J453" s="14" t="s">
        <v>20</v>
      </c>
      <c r="K453" s="14" t="s">
        <v>21</v>
      </c>
      <c r="L453" s="15" t="s">
        <v>22</v>
      </c>
      <c r="N453">
        <v>6.2</v>
      </c>
    </row>
    <row r="454" spans="4:14" x14ac:dyDescent="0.2">
      <c r="D454" s="5"/>
      <c r="E454" s="5"/>
      <c r="F454" s="5"/>
      <c r="G454" s="5"/>
      <c r="H454" s="5"/>
      <c r="I454" s="5"/>
      <c r="J454" s="5"/>
      <c r="K454" s="5"/>
      <c r="L454" s="8"/>
    </row>
    <row r="455" spans="4:14" x14ac:dyDescent="0.2">
      <c r="D455" s="9">
        <v>1</v>
      </c>
      <c r="E455" s="9" t="e">
        <f>IF(Tabelle1!$T193="",NA(),IF(ABS((Tabelle1!$T193-Tabelle1!$AD$187)/Tabelle1!$AD$188)&gt;3.5,3.5*(Tabelle1!$T193-Tabelle1!$AD$187)/ABS(Tabelle1!$T193-Tabelle1!$AD$187)+4,(Tabelle1!$T193-Tabelle1!$AD$187)/Tabelle1!$AD$188+4))</f>
        <v>#N/A</v>
      </c>
      <c r="F455" s="9">
        <v>1</v>
      </c>
      <c r="G455" s="9">
        <v>2</v>
      </c>
      <c r="H455" s="9">
        <v>3</v>
      </c>
      <c r="I455" s="9">
        <v>4</v>
      </c>
      <c r="J455" s="9">
        <v>5</v>
      </c>
      <c r="K455" s="9">
        <v>6</v>
      </c>
      <c r="L455" s="10">
        <v>7</v>
      </c>
    </row>
    <row r="456" spans="4:14" x14ac:dyDescent="0.2">
      <c r="D456" s="9">
        <v>2</v>
      </c>
      <c r="E456" s="9" t="e">
        <f>IF(Tabelle1!$T194="",NA(),IF(ABS((Tabelle1!$T194-Tabelle1!$AD$187)/Tabelle1!$AD$188)&gt;3.5,3.5*(Tabelle1!$T194-Tabelle1!$AD$187)/ABS(Tabelle1!$T194-Tabelle1!$AD$187)+4,(Tabelle1!$T194-Tabelle1!$AD$187)/Tabelle1!$AD$188+4))</f>
        <v>#N/A</v>
      </c>
      <c r="F456" s="9">
        <v>1</v>
      </c>
      <c r="G456" s="9">
        <v>2</v>
      </c>
      <c r="H456" s="9">
        <v>3</v>
      </c>
      <c r="I456" s="9">
        <v>4</v>
      </c>
      <c r="J456" s="9">
        <v>5</v>
      </c>
      <c r="K456" s="9">
        <v>6</v>
      </c>
      <c r="L456" s="10">
        <v>7</v>
      </c>
    </row>
    <row r="457" spans="4:14" x14ac:dyDescent="0.2">
      <c r="D457" s="9">
        <v>3</v>
      </c>
      <c r="E457" s="9" t="e">
        <f>IF(Tabelle1!$T195="",NA(),IF(ABS((Tabelle1!$T195-Tabelle1!$AD$187)/Tabelle1!$AD$188)&gt;3.5,3.5*(Tabelle1!$T195-Tabelle1!$AD$187)/ABS(Tabelle1!$T195-Tabelle1!$AD$187)+4,(Tabelle1!$T195-Tabelle1!$AD$187)/Tabelle1!$AD$188+4))</f>
        <v>#N/A</v>
      </c>
      <c r="F457" s="9">
        <v>1</v>
      </c>
      <c r="G457" s="9">
        <v>2</v>
      </c>
      <c r="H457" s="9">
        <v>3</v>
      </c>
      <c r="I457" s="9">
        <v>4</v>
      </c>
      <c r="J457" s="9">
        <v>5</v>
      </c>
      <c r="K457" s="9">
        <v>6</v>
      </c>
      <c r="L457" s="10">
        <v>7</v>
      </c>
    </row>
    <row r="458" spans="4:14" x14ac:dyDescent="0.2">
      <c r="D458" s="9">
        <v>4</v>
      </c>
      <c r="E458" s="9" t="e">
        <f>IF(Tabelle1!$T196="",NA(),IF(ABS((Tabelle1!$T196-Tabelle1!$AD$187)/Tabelle1!$AD$188)&gt;3.5,3.5*(Tabelle1!$T196-Tabelle1!$AD$187)/ABS(Tabelle1!$T196-Tabelle1!$AD$187)+4,(Tabelle1!$T196-Tabelle1!$AD$187)/Tabelle1!$AD$188+4))</f>
        <v>#N/A</v>
      </c>
      <c r="F458" s="9">
        <v>1</v>
      </c>
      <c r="G458" s="9">
        <v>2</v>
      </c>
      <c r="H458" s="9">
        <v>3</v>
      </c>
      <c r="I458" s="9">
        <v>4</v>
      </c>
      <c r="J458" s="9">
        <v>5</v>
      </c>
      <c r="K458" s="9">
        <v>6</v>
      </c>
      <c r="L458" s="10">
        <v>7</v>
      </c>
    </row>
    <row r="459" spans="4:14" x14ac:dyDescent="0.2">
      <c r="D459" s="9">
        <v>5</v>
      </c>
      <c r="E459" s="9" t="e">
        <f>IF(Tabelle1!$T197="",NA(),IF(ABS((Tabelle1!$T197-Tabelle1!$AD$187)/Tabelle1!$AD$188)&gt;3.5,3.5*(Tabelle1!$T197-Tabelle1!$AD$187)/ABS(Tabelle1!$T197-Tabelle1!$AD$187)+4,(Tabelle1!$T197-Tabelle1!$AD$187)/Tabelle1!$AD$188+4))</f>
        <v>#N/A</v>
      </c>
      <c r="F459" s="9">
        <v>1</v>
      </c>
      <c r="G459" s="9">
        <v>2</v>
      </c>
      <c r="H459" s="9">
        <v>3</v>
      </c>
      <c r="I459" s="9">
        <v>4</v>
      </c>
      <c r="J459" s="9">
        <v>5</v>
      </c>
      <c r="K459" s="9">
        <v>6</v>
      </c>
      <c r="L459" s="10">
        <v>7</v>
      </c>
    </row>
    <row r="460" spans="4:14" x14ac:dyDescent="0.2">
      <c r="D460" s="9">
        <v>6</v>
      </c>
      <c r="E460" s="9" t="e">
        <f>IF(Tabelle1!$T198="",NA(),IF(ABS((Tabelle1!$T198-Tabelle1!$AD$187)/Tabelle1!$AD$188)&gt;3.5,3.5*(Tabelle1!$T198-Tabelle1!$AD$187)/ABS(Tabelle1!$T198-Tabelle1!$AD$187)+4,(Tabelle1!$T198-Tabelle1!$AD$187)/Tabelle1!$AD$188+4))</f>
        <v>#N/A</v>
      </c>
      <c r="F460" s="9">
        <v>1</v>
      </c>
      <c r="G460" s="9">
        <v>2</v>
      </c>
      <c r="H460" s="9">
        <v>3</v>
      </c>
      <c r="I460" s="9">
        <v>4</v>
      </c>
      <c r="J460" s="9">
        <v>5</v>
      </c>
      <c r="K460" s="9">
        <v>6</v>
      </c>
      <c r="L460" s="10">
        <v>7</v>
      </c>
    </row>
    <row r="461" spans="4:14" x14ac:dyDescent="0.2">
      <c r="D461" s="9">
        <v>7</v>
      </c>
      <c r="E461" s="9" t="e">
        <f>IF(Tabelle1!$T199="",NA(),IF(ABS((Tabelle1!$T199-Tabelle1!$AD$187)/Tabelle1!$AD$188)&gt;3.5,3.5*(Tabelle1!$T199-Tabelle1!$AD$187)/ABS(Tabelle1!$T199-Tabelle1!$AD$187)+4,(Tabelle1!$T199-Tabelle1!$AD$187)/Tabelle1!$AD$188+4))</f>
        <v>#N/A</v>
      </c>
      <c r="F461" s="9">
        <v>1</v>
      </c>
      <c r="G461" s="9">
        <v>2</v>
      </c>
      <c r="H461" s="9">
        <v>3</v>
      </c>
      <c r="I461" s="9">
        <v>4</v>
      </c>
      <c r="J461" s="9">
        <v>5</v>
      </c>
      <c r="K461" s="9">
        <v>6</v>
      </c>
      <c r="L461" s="10">
        <v>7</v>
      </c>
    </row>
    <row r="462" spans="4:14" x14ac:dyDescent="0.2">
      <c r="D462" s="9">
        <v>8</v>
      </c>
      <c r="E462" s="9" t="e">
        <f>IF(Tabelle1!$T200="",NA(),IF(ABS((Tabelle1!$T200-Tabelle1!$AD$187)/Tabelle1!$AD$188)&gt;3.5,3.5*(Tabelle1!$T200-Tabelle1!$AD$187)/ABS(Tabelle1!$T200-Tabelle1!$AD$187)+4,(Tabelle1!$T200-Tabelle1!$AD$187)/Tabelle1!$AD$188+4))</f>
        <v>#N/A</v>
      </c>
      <c r="F462" s="9">
        <v>1</v>
      </c>
      <c r="G462" s="9">
        <v>2</v>
      </c>
      <c r="H462" s="9">
        <v>3</v>
      </c>
      <c r="I462" s="9">
        <v>4</v>
      </c>
      <c r="J462" s="9">
        <v>5</v>
      </c>
      <c r="K462" s="9">
        <v>6</v>
      </c>
      <c r="L462" s="10">
        <v>7</v>
      </c>
    </row>
    <row r="463" spans="4:14" x14ac:dyDescent="0.2">
      <c r="D463" s="9">
        <v>9</v>
      </c>
      <c r="E463" s="9" t="e">
        <f>IF(Tabelle1!$T201="",NA(),IF(ABS((Tabelle1!$T201-Tabelle1!$AD$187)/Tabelle1!$AD$188)&gt;3.5,3.5*(Tabelle1!$T201-Tabelle1!$AD$187)/ABS(Tabelle1!$T201-Tabelle1!$AD$187)+4,(Tabelle1!$T201-Tabelle1!$AD$187)/Tabelle1!$AD$188+4))</f>
        <v>#N/A</v>
      </c>
      <c r="F463" s="9">
        <v>1</v>
      </c>
      <c r="G463" s="9">
        <v>2</v>
      </c>
      <c r="H463" s="9">
        <v>3</v>
      </c>
      <c r="I463" s="9">
        <v>4</v>
      </c>
      <c r="J463" s="9">
        <v>5</v>
      </c>
      <c r="K463" s="9">
        <v>6</v>
      </c>
      <c r="L463" s="10">
        <v>7</v>
      </c>
    </row>
    <row r="464" spans="4:14" x14ac:dyDescent="0.2">
      <c r="D464" s="9">
        <v>10</v>
      </c>
      <c r="E464" s="9" t="e">
        <f>IF(Tabelle1!$T202="",NA(),IF(ABS((Tabelle1!$T202-Tabelle1!$AD$187)/Tabelle1!$AD$188)&gt;3.5,3.5*(Tabelle1!$T202-Tabelle1!$AD$187)/ABS(Tabelle1!$T202-Tabelle1!$AD$187)+4,(Tabelle1!$T202-Tabelle1!$AD$187)/Tabelle1!$AD$188+4))</f>
        <v>#N/A</v>
      </c>
      <c r="F464" s="9">
        <v>1</v>
      </c>
      <c r="G464" s="9">
        <v>2</v>
      </c>
      <c r="H464" s="9">
        <v>3</v>
      </c>
      <c r="I464" s="9">
        <v>4</v>
      </c>
      <c r="J464" s="9">
        <v>5</v>
      </c>
      <c r="K464" s="9">
        <v>6</v>
      </c>
      <c r="L464" s="10">
        <v>7</v>
      </c>
    </row>
    <row r="465" spans="4:12" x14ac:dyDescent="0.2">
      <c r="D465" s="9">
        <v>11</v>
      </c>
      <c r="E465" s="9" t="e">
        <f>IF(Tabelle1!$T203="",NA(),IF(ABS((Tabelle1!$T203-Tabelle1!$AD$187)/Tabelle1!$AD$188)&gt;3.5,3.5*(Tabelle1!$T203-Tabelle1!$AD$187)/ABS(Tabelle1!$T203-Tabelle1!$AD$187)+4,(Tabelle1!$T203-Tabelle1!$AD$187)/Tabelle1!$AD$188+4))</f>
        <v>#N/A</v>
      </c>
      <c r="F465" s="9">
        <v>1</v>
      </c>
      <c r="G465" s="9">
        <v>2</v>
      </c>
      <c r="H465" s="9">
        <v>3</v>
      </c>
      <c r="I465" s="9">
        <v>4</v>
      </c>
      <c r="J465" s="9">
        <v>5</v>
      </c>
      <c r="K465" s="9">
        <v>6</v>
      </c>
      <c r="L465" s="10">
        <v>7</v>
      </c>
    </row>
    <row r="466" spans="4:12" x14ac:dyDescent="0.2">
      <c r="D466" s="9">
        <v>12</v>
      </c>
      <c r="E466" s="9" t="e">
        <f>IF(Tabelle1!$T204="",NA(),IF(ABS((Tabelle1!$T204-Tabelle1!$AD$187)/Tabelle1!$AD$188)&gt;3.5,3.5*(Tabelle1!$T204-Tabelle1!$AD$187)/ABS(Tabelle1!$T204-Tabelle1!$AD$187)+4,(Tabelle1!$T204-Tabelle1!$AD$187)/Tabelle1!$AD$188+4))</f>
        <v>#N/A</v>
      </c>
      <c r="F466" s="9">
        <v>1</v>
      </c>
      <c r="G466" s="9">
        <v>2</v>
      </c>
      <c r="H466" s="9">
        <v>3</v>
      </c>
      <c r="I466" s="9">
        <v>4</v>
      </c>
      <c r="J466" s="9">
        <v>5</v>
      </c>
      <c r="K466" s="9">
        <v>6</v>
      </c>
      <c r="L466" s="10">
        <v>7</v>
      </c>
    </row>
    <row r="467" spans="4:12" x14ac:dyDescent="0.2">
      <c r="D467" s="9">
        <v>13</v>
      </c>
      <c r="E467" s="9" t="e">
        <f>IF(Tabelle1!$T205="",NA(),IF(ABS((Tabelle1!$T205-Tabelle1!$AD$187)/Tabelle1!$AD$188)&gt;3.5,3.5*(Tabelle1!$T205-Tabelle1!$AD$187)/ABS(Tabelle1!$T205-Tabelle1!$AD$187)+4,(Tabelle1!$T205-Tabelle1!$AD$187)/Tabelle1!$AD$188+4))</f>
        <v>#N/A</v>
      </c>
      <c r="F467" s="9">
        <v>1</v>
      </c>
      <c r="G467" s="9">
        <v>2</v>
      </c>
      <c r="H467" s="9">
        <v>3</v>
      </c>
      <c r="I467" s="9">
        <v>4</v>
      </c>
      <c r="J467" s="9">
        <v>5</v>
      </c>
      <c r="K467" s="9">
        <v>6</v>
      </c>
      <c r="L467" s="10">
        <v>7</v>
      </c>
    </row>
    <row r="468" spans="4:12" x14ac:dyDescent="0.2">
      <c r="D468" s="9">
        <v>14</v>
      </c>
      <c r="E468" s="9" t="e">
        <f>IF(Tabelle1!$T206="",NA(),IF(ABS((Tabelle1!$T206-Tabelle1!$AD$187)/Tabelle1!$AD$188)&gt;3.5,3.5*(Tabelle1!$T206-Tabelle1!$AD$187)/ABS(Tabelle1!$T206-Tabelle1!$AD$187)+4,(Tabelle1!$T206-Tabelle1!$AD$187)/Tabelle1!$AD$188+4))</f>
        <v>#N/A</v>
      </c>
      <c r="F468" s="9">
        <v>1</v>
      </c>
      <c r="G468" s="9">
        <v>2</v>
      </c>
      <c r="H468" s="9">
        <v>3</v>
      </c>
      <c r="I468" s="9">
        <v>4</v>
      </c>
      <c r="J468" s="9">
        <v>5</v>
      </c>
      <c r="K468" s="9">
        <v>6</v>
      </c>
      <c r="L468" s="10">
        <v>7</v>
      </c>
    </row>
    <row r="469" spans="4:12" x14ac:dyDescent="0.2">
      <c r="D469" s="9">
        <v>15</v>
      </c>
      <c r="E469" s="9" t="e">
        <f>IF(Tabelle1!$T207="",NA(),IF(ABS((Tabelle1!$T207-Tabelle1!$AD$187)/Tabelle1!$AD$188)&gt;3.5,3.5*(Tabelle1!$T207-Tabelle1!$AD$187)/ABS(Tabelle1!$T207-Tabelle1!$AD$187)+4,(Tabelle1!$T207-Tabelle1!$AD$187)/Tabelle1!$AD$188+4))</f>
        <v>#N/A</v>
      </c>
      <c r="F469" s="9">
        <v>1</v>
      </c>
      <c r="G469" s="9">
        <v>2</v>
      </c>
      <c r="H469" s="9">
        <v>3</v>
      </c>
      <c r="I469" s="9">
        <v>4</v>
      </c>
      <c r="J469" s="9">
        <v>5</v>
      </c>
      <c r="K469" s="9">
        <v>6</v>
      </c>
      <c r="L469" s="10">
        <v>7</v>
      </c>
    </row>
    <row r="470" spans="4:12" x14ac:dyDescent="0.2">
      <c r="D470" s="9">
        <v>16</v>
      </c>
      <c r="E470" s="9" t="e">
        <f>IF(Tabelle1!$T208="",NA(),IF(ABS((Tabelle1!$T208-Tabelle1!$AD$187)/Tabelle1!$AD$188)&gt;3.5,3.5*(Tabelle1!$T208-Tabelle1!$AD$187)/ABS(Tabelle1!$T208-Tabelle1!$AD$187)+4,(Tabelle1!$T208-Tabelle1!$AD$187)/Tabelle1!$AD$188+4))</f>
        <v>#N/A</v>
      </c>
      <c r="F470" s="9">
        <v>1</v>
      </c>
      <c r="G470" s="9">
        <v>2</v>
      </c>
      <c r="H470" s="9">
        <v>3</v>
      </c>
      <c r="I470" s="9">
        <v>4</v>
      </c>
      <c r="J470" s="9">
        <v>5</v>
      </c>
      <c r="K470" s="9">
        <v>6</v>
      </c>
      <c r="L470" s="10">
        <v>7</v>
      </c>
    </row>
    <row r="471" spans="4:12" x14ac:dyDescent="0.2">
      <c r="D471" s="9">
        <v>17</v>
      </c>
      <c r="E471" s="9" t="e">
        <f>IF(Tabelle1!$T209="",NA(),IF(ABS((Tabelle1!$T209-Tabelle1!$AD$187)/Tabelle1!$AD$188)&gt;3.5,3.5*(Tabelle1!$T209-Tabelle1!$AD$187)/ABS(Tabelle1!$T209-Tabelle1!$AD$187)+4,(Tabelle1!$T209-Tabelle1!$AD$187)/Tabelle1!$AD$188+4))</f>
        <v>#N/A</v>
      </c>
      <c r="F471" s="9">
        <v>1</v>
      </c>
      <c r="G471" s="9">
        <v>2</v>
      </c>
      <c r="H471" s="9">
        <v>3</v>
      </c>
      <c r="I471" s="9">
        <v>4</v>
      </c>
      <c r="J471" s="9">
        <v>5</v>
      </c>
      <c r="K471" s="9">
        <v>6</v>
      </c>
      <c r="L471" s="10">
        <v>7</v>
      </c>
    </row>
    <row r="472" spans="4:12" x14ac:dyDescent="0.2">
      <c r="D472" s="9">
        <v>18</v>
      </c>
      <c r="E472" s="9" t="e">
        <f>IF(Tabelle1!$T210="",NA(),IF(ABS((Tabelle1!$T210-Tabelle1!$AD$187)/Tabelle1!$AD$188)&gt;3.5,3.5*(Tabelle1!$T210-Tabelle1!$AD$187)/ABS(Tabelle1!$T210-Tabelle1!$AD$187)+4,(Tabelle1!$T210-Tabelle1!$AD$187)/Tabelle1!$AD$188+4))</f>
        <v>#N/A</v>
      </c>
      <c r="F472" s="9">
        <v>1</v>
      </c>
      <c r="G472" s="9">
        <v>2</v>
      </c>
      <c r="H472" s="9">
        <v>3</v>
      </c>
      <c r="I472" s="9">
        <v>4</v>
      </c>
      <c r="J472" s="9">
        <v>5</v>
      </c>
      <c r="K472" s="9">
        <v>6</v>
      </c>
      <c r="L472" s="10">
        <v>7</v>
      </c>
    </row>
    <row r="473" spans="4:12" x14ac:dyDescent="0.2">
      <c r="D473" s="9">
        <v>19</v>
      </c>
      <c r="E473" s="9" t="e">
        <f>IF(Tabelle1!$T211="",NA(),IF(ABS((Tabelle1!$T211-Tabelle1!$AD$187)/Tabelle1!$AD$188)&gt;3.5,3.5*(Tabelle1!$T211-Tabelle1!$AD$187)/ABS(Tabelle1!$T211-Tabelle1!$AD$187)+4,(Tabelle1!$T211-Tabelle1!$AD$187)/Tabelle1!$AD$188+4))</f>
        <v>#N/A</v>
      </c>
      <c r="F473" s="9">
        <v>1</v>
      </c>
      <c r="G473" s="9">
        <v>2</v>
      </c>
      <c r="H473" s="9">
        <v>3</v>
      </c>
      <c r="I473" s="9">
        <v>4</v>
      </c>
      <c r="J473" s="9">
        <v>5</v>
      </c>
      <c r="K473" s="9">
        <v>6</v>
      </c>
      <c r="L473" s="10">
        <v>7</v>
      </c>
    </row>
    <row r="474" spans="4:12" x14ac:dyDescent="0.2">
      <c r="D474" s="9">
        <v>20</v>
      </c>
      <c r="E474" s="9" t="e">
        <f>IF(Tabelle1!$T212="",NA(),IF(ABS((Tabelle1!$T212-Tabelle1!$AD$187)/Tabelle1!$AD$188)&gt;3.5,3.5*(Tabelle1!$T212-Tabelle1!$AD$187)/ABS(Tabelle1!$T212-Tabelle1!$AD$187)+4,(Tabelle1!$T212-Tabelle1!$AD$187)/Tabelle1!$AD$188+4))</f>
        <v>#N/A</v>
      </c>
      <c r="F474" s="9">
        <v>1</v>
      </c>
      <c r="G474" s="9">
        <v>2</v>
      </c>
      <c r="H474" s="9">
        <v>3</v>
      </c>
      <c r="I474" s="9">
        <v>4</v>
      </c>
      <c r="J474" s="9">
        <v>5</v>
      </c>
      <c r="K474" s="9">
        <v>6</v>
      </c>
      <c r="L474" s="10">
        <v>7</v>
      </c>
    </row>
    <row r="475" spans="4:12" x14ac:dyDescent="0.2">
      <c r="D475" s="9">
        <v>21</v>
      </c>
      <c r="E475" s="9" t="e">
        <f>IF(Tabelle1!$T213="",NA(),IF(ABS((Tabelle1!$T213-Tabelle1!$AD$187)/Tabelle1!$AD$188)&gt;3.5,3.5*(Tabelle1!$T213-Tabelle1!$AD$187)/ABS(Tabelle1!$T213-Tabelle1!$AD$187)+4,(Tabelle1!$T213-Tabelle1!$AD$187)/Tabelle1!$AD$188+4))</f>
        <v>#N/A</v>
      </c>
      <c r="F475" s="9">
        <v>1</v>
      </c>
      <c r="G475" s="9">
        <v>2</v>
      </c>
      <c r="H475" s="9">
        <v>3</v>
      </c>
      <c r="I475" s="9">
        <v>4</v>
      </c>
      <c r="J475" s="9">
        <v>5</v>
      </c>
      <c r="K475" s="9">
        <v>6</v>
      </c>
      <c r="L475" s="10">
        <v>7</v>
      </c>
    </row>
    <row r="476" spans="4:12" x14ac:dyDescent="0.2">
      <c r="D476" s="9">
        <v>22</v>
      </c>
      <c r="E476" s="9" t="e">
        <f>IF(Tabelle1!$T214="",NA(),IF(ABS((Tabelle1!$T214-Tabelle1!$AD$187)/Tabelle1!$AD$188)&gt;3.5,3.5*(Tabelle1!$T214-Tabelle1!$AD$187)/ABS(Tabelle1!$T214-Tabelle1!$AD$187)+4,(Tabelle1!$T214-Tabelle1!$AD$187)/Tabelle1!$AD$188+4))</f>
        <v>#N/A</v>
      </c>
      <c r="F476" s="9">
        <v>1</v>
      </c>
      <c r="G476" s="9">
        <v>2</v>
      </c>
      <c r="H476" s="9">
        <v>3</v>
      </c>
      <c r="I476" s="9">
        <v>4</v>
      </c>
      <c r="J476" s="9">
        <v>5</v>
      </c>
      <c r="K476" s="9">
        <v>6</v>
      </c>
      <c r="L476" s="10">
        <v>7</v>
      </c>
    </row>
    <row r="477" spans="4:12" x14ac:dyDescent="0.2">
      <c r="D477" s="9">
        <v>23</v>
      </c>
      <c r="E477" s="9" t="e">
        <f>IF(Tabelle1!$T215="",NA(),IF(ABS((Tabelle1!$T215-Tabelle1!$AD$187)/Tabelle1!$AD$188)&gt;3.5,3.5*(Tabelle1!$T215-Tabelle1!$AD$187)/ABS(Tabelle1!$T215-Tabelle1!$AD$187)+4,(Tabelle1!$T215-Tabelle1!$AD$187)/Tabelle1!$AD$188+4))</f>
        <v>#N/A</v>
      </c>
      <c r="F477" s="9">
        <v>1</v>
      </c>
      <c r="G477" s="9">
        <v>2</v>
      </c>
      <c r="H477" s="9">
        <v>3</v>
      </c>
      <c r="I477" s="9">
        <v>4</v>
      </c>
      <c r="J477" s="9">
        <v>5</v>
      </c>
      <c r="K477" s="9">
        <v>6</v>
      </c>
      <c r="L477" s="10">
        <v>7</v>
      </c>
    </row>
    <row r="478" spans="4:12" x14ac:dyDescent="0.2">
      <c r="D478" s="9">
        <v>24</v>
      </c>
      <c r="E478" s="9" t="e">
        <f>IF(Tabelle1!$T216="",NA(),IF(ABS((Tabelle1!$T216-Tabelle1!$AD$187)/Tabelle1!$AD$188)&gt;3.5,3.5*(Tabelle1!$T216-Tabelle1!$AD$187)/ABS(Tabelle1!$T216-Tabelle1!$AD$187)+4,(Tabelle1!$T216-Tabelle1!$AD$187)/Tabelle1!$AD$188+4))</f>
        <v>#N/A</v>
      </c>
      <c r="F478" s="9">
        <v>1</v>
      </c>
      <c r="G478" s="9">
        <v>2</v>
      </c>
      <c r="H478" s="9">
        <v>3</v>
      </c>
      <c r="I478" s="9">
        <v>4</v>
      </c>
      <c r="J478" s="9">
        <v>5</v>
      </c>
      <c r="K478" s="9">
        <v>6</v>
      </c>
      <c r="L478" s="10">
        <v>7</v>
      </c>
    </row>
    <row r="479" spans="4:12" ht="13.5" thickBot="1" x14ac:dyDescent="0.25">
      <c r="D479" s="12">
        <v>25</v>
      </c>
      <c r="E479" s="9" t="e">
        <f>IF(Tabelle1!$T217="",NA(),IF(ABS((Tabelle1!$T217-Tabelle1!$AD$187)/Tabelle1!$AD$188)&gt;3.5,3.5*(Tabelle1!$T217-Tabelle1!$AD$187)/ABS(Tabelle1!$T217-Tabelle1!$AD$187)+4,(Tabelle1!$T217-Tabelle1!$AD$187)/Tabelle1!$AD$188+4))</f>
        <v>#N/A</v>
      </c>
      <c r="F479" s="12">
        <v>1</v>
      </c>
      <c r="G479" s="12">
        <v>2</v>
      </c>
      <c r="H479" s="12">
        <v>3</v>
      </c>
      <c r="I479" s="12">
        <v>4</v>
      </c>
      <c r="J479" s="12">
        <v>5</v>
      </c>
      <c r="K479" s="12">
        <v>6</v>
      </c>
      <c r="L479" s="13">
        <v>7</v>
      </c>
    </row>
    <row r="480" spans="4:12" ht="13.5" thickBot="1" x14ac:dyDescent="0.25"/>
    <row r="481" spans="4:14" x14ac:dyDescent="0.2">
      <c r="D481" s="2" t="s">
        <v>15</v>
      </c>
      <c r="E481" s="2" t="s">
        <v>26</v>
      </c>
      <c r="F481" s="14" t="s">
        <v>16</v>
      </c>
      <c r="G481" s="14" t="s">
        <v>17</v>
      </c>
      <c r="H481" s="14" t="s">
        <v>18</v>
      </c>
      <c r="I481" s="14" t="s">
        <v>19</v>
      </c>
      <c r="J481" s="14" t="s">
        <v>20</v>
      </c>
      <c r="K481" s="14" t="s">
        <v>21</v>
      </c>
      <c r="L481" s="15" t="s">
        <v>22</v>
      </c>
      <c r="N481">
        <v>6.3</v>
      </c>
    </row>
    <row r="482" spans="4:14" x14ac:dyDescent="0.2">
      <c r="D482" s="5"/>
      <c r="E482" s="5"/>
      <c r="F482" s="5"/>
      <c r="G482" s="5"/>
      <c r="H482" s="5"/>
      <c r="I482" s="5"/>
      <c r="J482" s="5"/>
      <c r="K482" s="5"/>
      <c r="L482" s="8"/>
    </row>
    <row r="483" spans="4:14" x14ac:dyDescent="0.2">
      <c r="D483" s="9">
        <v>1</v>
      </c>
      <c r="E483" s="9" t="e">
        <f>IF(Tabelle1!$AL193="",NA(),IF(ABS((Tabelle1!$AL193-Tabelle1!$AV$187)/Tabelle1!$AV$188)&gt;3.5,3.5*(Tabelle1!$AL193-Tabelle1!$AV$187)/ABS(Tabelle1!$AL193-Tabelle1!$AV$187)+4,(Tabelle1!$AL193-Tabelle1!$AV$187)/Tabelle1!$AV$188+4))</f>
        <v>#N/A</v>
      </c>
      <c r="F483" s="9">
        <v>1</v>
      </c>
      <c r="G483" s="9">
        <v>2</v>
      </c>
      <c r="H483" s="9">
        <v>3</v>
      </c>
      <c r="I483" s="9">
        <v>4</v>
      </c>
      <c r="J483" s="9">
        <v>5</v>
      </c>
      <c r="K483" s="9">
        <v>6</v>
      </c>
      <c r="L483" s="10">
        <v>7</v>
      </c>
    </row>
    <row r="484" spans="4:14" x14ac:dyDescent="0.2">
      <c r="D484" s="9">
        <v>2</v>
      </c>
      <c r="E484" s="9" t="e">
        <f>IF(Tabelle1!$AL194="",NA(),IF(ABS((Tabelle1!$AL194-Tabelle1!$AV$187)/Tabelle1!$AV$188)&gt;3.5,3.5*(Tabelle1!$AL194-Tabelle1!$AV$187)/ABS(Tabelle1!$AL194-Tabelle1!$AV$187)+4,(Tabelle1!$AL194-Tabelle1!$AV$187)/Tabelle1!$AV$188+4))</f>
        <v>#N/A</v>
      </c>
      <c r="F484" s="9">
        <v>1</v>
      </c>
      <c r="G484" s="9">
        <v>2</v>
      </c>
      <c r="H484" s="9">
        <v>3</v>
      </c>
      <c r="I484" s="9">
        <v>4</v>
      </c>
      <c r="J484" s="9">
        <v>5</v>
      </c>
      <c r="K484" s="9">
        <v>6</v>
      </c>
      <c r="L484" s="10">
        <v>7</v>
      </c>
    </row>
    <row r="485" spans="4:14" x14ac:dyDescent="0.2">
      <c r="D485" s="9">
        <v>3</v>
      </c>
      <c r="E485" s="9" t="e">
        <f>IF(Tabelle1!$AL195="",NA(),IF(ABS((Tabelle1!$AL195-Tabelle1!$AV$187)/Tabelle1!$AV$188)&gt;3.5,3.5*(Tabelle1!$AL195-Tabelle1!$AV$187)/ABS(Tabelle1!$AL195-Tabelle1!$AV$187)+4,(Tabelle1!$AL195-Tabelle1!$AV$187)/Tabelle1!$AV$188+4))</f>
        <v>#N/A</v>
      </c>
      <c r="F485" s="9">
        <v>1</v>
      </c>
      <c r="G485" s="9">
        <v>2</v>
      </c>
      <c r="H485" s="9">
        <v>3</v>
      </c>
      <c r="I485" s="9">
        <v>4</v>
      </c>
      <c r="J485" s="9">
        <v>5</v>
      </c>
      <c r="K485" s="9">
        <v>6</v>
      </c>
      <c r="L485" s="10">
        <v>7</v>
      </c>
    </row>
    <row r="486" spans="4:14" x14ac:dyDescent="0.2">
      <c r="D486" s="9">
        <v>4</v>
      </c>
      <c r="E486" s="9" t="e">
        <f>IF(Tabelle1!$AL196="",NA(),IF(ABS((Tabelle1!$AL196-Tabelle1!$AV$187)/Tabelle1!$AV$188)&gt;3.5,3.5*(Tabelle1!$AL196-Tabelle1!$AV$187)/ABS(Tabelle1!$AL196-Tabelle1!$AV$187)+4,(Tabelle1!$AL196-Tabelle1!$AV$187)/Tabelle1!$AV$188+4))</f>
        <v>#N/A</v>
      </c>
      <c r="F486" s="9">
        <v>1</v>
      </c>
      <c r="G486" s="9">
        <v>2</v>
      </c>
      <c r="H486" s="9">
        <v>3</v>
      </c>
      <c r="I486" s="9">
        <v>4</v>
      </c>
      <c r="J486" s="9">
        <v>5</v>
      </c>
      <c r="K486" s="9">
        <v>6</v>
      </c>
      <c r="L486" s="10">
        <v>7</v>
      </c>
    </row>
    <row r="487" spans="4:14" x14ac:dyDescent="0.2">
      <c r="D487" s="9">
        <v>5</v>
      </c>
      <c r="E487" s="9" t="e">
        <f>IF(Tabelle1!$AL197="",NA(),IF(ABS((Tabelle1!$AL197-Tabelle1!$AV$187)/Tabelle1!$AV$188)&gt;3.5,3.5*(Tabelle1!$AL197-Tabelle1!$AV$187)/ABS(Tabelle1!$AL197-Tabelle1!$AV$187)+4,(Tabelle1!$AL197-Tabelle1!$AV$187)/Tabelle1!$AV$188+4))</f>
        <v>#N/A</v>
      </c>
      <c r="F487" s="9">
        <v>1</v>
      </c>
      <c r="G487" s="9">
        <v>2</v>
      </c>
      <c r="H487" s="9">
        <v>3</v>
      </c>
      <c r="I487" s="9">
        <v>4</v>
      </c>
      <c r="J487" s="9">
        <v>5</v>
      </c>
      <c r="K487" s="9">
        <v>6</v>
      </c>
      <c r="L487" s="10">
        <v>7</v>
      </c>
    </row>
    <row r="488" spans="4:14" x14ac:dyDescent="0.2">
      <c r="D488" s="9">
        <v>6</v>
      </c>
      <c r="E488" s="9" t="e">
        <f>IF(Tabelle1!$AL198="",NA(),IF(ABS((Tabelle1!$AL198-Tabelle1!$AV$187)/Tabelle1!$AV$188)&gt;3.5,3.5*(Tabelle1!$AL198-Tabelle1!$AV$187)/ABS(Tabelle1!$AL198-Tabelle1!$AV$187)+4,(Tabelle1!$AL198-Tabelle1!$AV$187)/Tabelle1!$AV$188+4))</f>
        <v>#N/A</v>
      </c>
      <c r="F488" s="9">
        <v>1</v>
      </c>
      <c r="G488" s="9">
        <v>2</v>
      </c>
      <c r="H488" s="9">
        <v>3</v>
      </c>
      <c r="I488" s="9">
        <v>4</v>
      </c>
      <c r="J488" s="9">
        <v>5</v>
      </c>
      <c r="K488" s="9">
        <v>6</v>
      </c>
      <c r="L488" s="10">
        <v>7</v>
      </c>
    </row>
    <row r="489" spans="4:14" x14ac:dyDescent="0.2">
      <c r="D489" s="9">
        <v>7</v>
      </c>
      <c r="E489" s="9" t="e">
        <f>IF(Tabelle1!$AL199="",NA(),IF(ABS((Tabelle1!$AL199-Tabelle1!$AV$187)/Tabelle1!$AV$188)&gt;3.5,3.5*(Tabelle1!$AL199-Tabelle1!$AV$187)/ABS(Tabelle1!$AL199-Tabelle1!$AV$187)+4,(Tabelle1!$AL199-Tabelle1!$AV$187)/Tabelle1!$AV$188+4))</f>
        <v>#N/A</v>
      </c>
      <c r="F489" s="9">
        <v>1</v>
      </c>
      <c r="G489" s="9">
        <v>2</v>
      </c>
      <c r="H489" s="9">
        <v>3</v>
      </c>
      <c r="I489" s="9">
        <v>4</v>
      </c>
      <c r="J489" s="9">
        <v>5</v>
      </c>
      <c r="K489" s="9">
        <v>6</v>
      </c>
      <c r="L489" s="10">
        <v>7</v>
      </c>
    </row>
    <row r="490" spans="4:14" x14ac:dyDescent="0.2">
      <c r="D490" s="9">
        <v>8</v>
      </c>
      <c r="E490" s="9" t="e">
        <f>IF(Tabelle1!$AL200="",NA(),IF(ABS((Tabelle1!$AL200-Tabelle1!$AV$187)/Tabelle1!$AV$188)&gt;3.5,3.5*(Tabelle1!$AL200-Tabelle1!$AV$187)/ABS(Tabelle1!$AL200-Tabelle1!$AV$187)+4,(Tabelle1!$AL200-Tabelle1!$AV$187)/Tabelle1!$AV$188+4))</f>
        <v>#N/A</v>
      </c>
      <c r="F490" s="9">
        <v>1</v>
      </c>
      <c r="G490" s="9">
        <v>2</v>
      </c>
      <c r="H490" s="9">
        <v>3</v>
      </c>
      <c r="I490" s="9">
        <v>4</v>
      </c>
      <c r="J490" s="9">
        <v>5</v>
      </c>
      <c r="K490" s="9">
        <v>6</v>
      </c>
      <c r="L490" s="10">
        <v>7</v>
      </c>
    </row>
    <row r="491" spans="4:14" x14ac:dyDescent="0.2">
      <c r="D491" s="9">
        <v>9</v>
      </c>
      <c r="E491" s="9" t="e">
        <f>IF(Tabelle1!$AL201="",NA(),IF(ABS((Tabelle1!$AL201-Tabelle1!$AV$187)/Tabelle1!$AV$188)&gt;3.5,3.5*(Tabelle1!$AL201-Tabelle1!$AV$187)/ABS(Tabelle1!$AL201-Tabelle1!$AV$187)+4,(Tabelle1!$AL201-Tabelle1!$AV$187)/Tabelle1!$AV$188+4))</f>
        <v>#N/A</v>
      </c>
      <c r="F491" s="9">
        <v>1</v>
      </c>
      <c r="G491" s="9">
        <v>2</v>
      </c>
      <c r="H491" s="9">
        <v>3</v>
      </c>
      <c r="I491" s="9">
        <v>4</v>
      </c>
      <c r="J491" s="9">
        <v>5</v>
      </c>
      <c r="K491" s="9">
        <v>6</v>
      </c>
      <c r="L491" s="10">
        <v>7</v>
      </c>
    </row>
    <row r="492" spans="4:14" x14ac:dyDescent="0.2">
      <c r="D492" s="9">
        <v>10</v>
      </c>
      <c r="E492" s="9" t="e">
        <f>IF(Tabelle1!$AL202="",NA(),IF(ABS((Tabelle1!$AL202-Tabelle1!$AV$187)/Tabelle1!$AV$188)&gt;3.5,3.5*(Tabelle1!$AL202-Tabelle1!$AV$187)/ABS(Tabelle1!$AL202-Tabelle1!$AV$187)+4,(Tabelle1!$AL202-Tabelle1!$AV$187)/Tabelle1!$AV$188+4))</f>
        <v>#N/A</v>
      </c>
      <c r="F492" s="9">
        <v>1</v>
      </c>
      <c r="G492" s="9">
        <v>2</v>
      </c>
      <c r="H492" s="9">
        <v>3</v>
      </c>
      <c r="I492" s="9">
        <v>4</v>
      </c>
      <c r="J492" s="9">
        <v>5</v>
      </c>
      <c r="K492" s="9">
        <v>6</v>
      </c>
      <c r="L492" s="10">
        <v>7</v>
      </c>
    </row>
    <row r="493" spans="4:14" x14ac:dyDescent="0.2">
      <c r="D493" s="9">
        <v>11</v>
      </c>
      <c r="E493" s="9" t="e">
        <f>IF(Tabelle1!$AL203="",NA(),IF(ABS((Tabelle1!$AL203-Tabelle1!$AV$187)/Tabelle1!$AV$188)&gt;3.5,3.5*(Tabelle1!$AL203-Tabelle1!$AV$187)/ABS(Tabelle1!$AL203-Tabelle1!$AV$187)+4,(Tabelle1!$AL203-Tabelle1!$AV$187)/Tabelle1!$AV$188+4))</f>
        <v>#N/A</v>
      </c>
      <c r="F493" s="9">
        <v>1</v>
      </c>
      <c r="G493" s="9">
        <v>2</v>
      </c>
      <c r="H493" s="9">
        <v>3</v>
      </c>
      <c r="I493" s="9">
        <v>4</v>
      </c>
      <c r="J493" s="9">
        <v>5</v>
      </c>
      <c r="K493" s="9">
        <v>6</v>
      </c>
      <c r="L493" s="10">
        <v>7</v>
      </c>
    </row>
    <row r="494" spans="4:14" x14ac:dyDescent="0.2">
      <c r="D494" s="9">
        <v>12</v>
      </c>
      <c r="E494" s="9" t="e">
        <f>IF(Tabelle1!$AL204="",NA(),IF(ABS((Tabelle1!$AL204-Tabelle1!$AV$187)/Tabelle1!$AV$188)&gt;3.5,3.5*(Tabelle1!$AL204-Tabelle1!$AV$187)/ABS(Tabelle1!$AL204-Tabelle1!$AV$187)+4,(Tabelle1!$AL204-Tabelle1!$AV$187)/Tabelle1!$AV$188+4))</f>
        <v>#N/A</v>
      </c>
      <c r="F494" s="9">
        <v>1</v>
      </c>
      <c r="G494" s="9">
        <v>2</v>
      </c>
      <c r="H494" s="9">
        <v>3</v>
      </c>
      <c r="I494" s="9">
        <v>4</v>
      </c>
      <c r="J494" s="9">
        <v>5</v>
      </c>
      <c r="K494" s="9">
        <v>6</v>
      </c>
      <c r="L494" s="10">
        <v>7</v>
      </c>
    </row>
    <row r="495" spans="4:14" x14ac:dyDescent="0.2">
      <c r="D495" s="9">
        <v>13</v>
      </c>
      <c r="E495" s="9" t="e">
        <f>IF(Tabelle1!$AL205="",NA(),IF(ABS((Tabelle1!$AL205-Tabelle1!$AV$187)/Tabelle1!$AV$188)&gt;3.5,3.5*(Tabelle1!$AL205-Tabelle1!$AV$187)/ABS(Tabelle1!$AL205-Tabelle1!$AV$187)+4,(Tabelle1!$AL205-Tabelle1!$AV$187)/Tabelle1!$AV$188+4))</f>
        <v>#N/A</v>
      </c>
      <c r="F495" s="9">
        <v>1</v>
      </c>
      <c r="G495" s="9">
        <v>2</v>
      </c>
      <c r="H495" s="9">
        <v>3</v>
      </c>
      <c r="I495" s="9">
        <v>4</v>
      </c>
      <c r="J495" s="9">
        <v>5</v>
      </c>
      <c r="K495" s="9">
        <v>6</v>
      </c>
      <c r="L495" s="10">
        <v>7</v>
      </c>
    </row>
    <row r="496" spans="4:14" x14ac:dyDescent="0.2">
      <c r="D496" s="9">
        <v>14</v>
      </c>
      <c r="E496" s="9" t="e">
        <f>IF(Tabelle1!$AL206="",NA(),IF(ABS((Tabelle1!$AL206-Tabelle1!$AV$187)/Tabelle1!$AV$188)&gt;3.5,3.5*(Tabelle1!$AL206-Tabelle1!$AV$187)/ABS(Tabelle1!$AL206-Tabelle1!$AV$187)+4,(Tabelle1!$AL206-Tabelle1!$AV$187)/Tabelle1!$AV$188+4))</f>
        <v>#N/A</v>
      </c>
      <c r="F496" s="9">
        <v>1</v>
      </c>
      <c r="G496" s="9">
        <v>2</v>
      </c>
      <c r="H496" s="9">
        <v>3</v>
      </c>
      <c r="I496" s="9">
        <v>4</v>
      </c>
      <c r="J496" s="9">
        <v>5</v>
      </c>
      <c r="K496" s="9">
        <v>6</v>
      </c>
      <c r="L496" s="10">
        <v>7</v>
      </c>
    </row>
    <row r="497" spans="4:14" x14ac:dyDescent="0.2">
      <c r="D497" s="9">
        <v>15</v>
      </c>
      <c r="E497" s="9" t="e">
        <f>IF(Tabelle1!$AL207="",NA(),IF(ABS((Tabelle1!$AL207-Tabelle1!$AV$187)/Tabelle1!$AV$188)&gt;3.5,3.5*(Tabelle1!$AL207-Tabelle1!$AV$187)/ABS(Tabelle1!$AL207-Tabelle1!$AV$187)+4,(Tabelle1!$AL207-Tabelle1!$AV$187)/Tabelle1!$AV$188+4))</f>
        <v>#N/A</v>
      </c>
      <c r="F497" s="9">
        <v>1</v>
      </c>
      <c r="G497" s="9">
        <v>2</v>
      </c>
      <c r="H497" s="9">
        <v>3</v>
      </c>
      <c r="I497" s="9">
        <v>4</v>
      </c>
      <c r="J497" s="9">
        <v>5</v>
      </c>
      <c r="K497" s="9">
        <v>6</v>
      </c>
      <c r="L497" s="10">
        <v>7</v>
      </c>
    </row>
    <row r="498" spans="4:14" x14ac:dyDescent="0.2">
      <c r="D498" s="9">
        <v>16</v>
      </c>
      <c r="E498" s="9" t="e">
        <f>IF(Tabelle1!$AL208="",NA(),IF(ABS((Tabelle1!$AL208-Tabelle1!$AV$187)/Tabelle1!$AV$188)&gt;3.5,3.5*(Tabelle1!$AL208-Tabelle1!$AV$187)/ABS(Tabelle1!$AL208-Tabelle1!$AV$187)+4,(Tabelle1!$AL208-Tabelle1!$AV$187)/Tabelle1!$AV$188+4))</f>
        <v>#N/A</v>
      </c>
      <c r="F498" s="9">
        <v>1</v>
      </c>
      <c r="G498" s="9">
        <v>2</v>
      </c>
      <c r="H498" s="9">
        <v>3</v>
      </c>
      <c r="I498" s="9">
        <v>4</v>
      </c>
      <c r="J498" s="9">
        <v>5</v>
      </c>
      <c r="K498" s="9">
        <v>6</v>
      </c>
      <c r="L498" s="10">
        <v>7</v>
      </c>
    </row>
    <row r="499" spans="4:14" x14ac:dyDescent="0.2">
      <c r="D499" s="9">
        <v>17</v>
      </c>
      <c r="E499" s="9" t="e">
        <f>IF(Tabelle1!$AL209="",NA(),IF(ABS((Tabelle1!$AL209-Tabelle1!$AV$187)/Tabelle1!$AV$188)&gt;3.5,3.5*(Tabelle1!$AL209-Tabelle1!$AV$187)/ABS(Tabelle1!$AL209-Tabelle1!$AV$187)+4,(Tabelle1!$AL209-Tabelle1!$AV$187)/Tabelle1!$AV$188+4))</f>
        <v>#N/A</v>
      </c>
      <c r="F499" s="9">
        <v>1</v>
      </c>
      <c r="G499" s="9">
        <v>2</v>
      </c>
      <c r="H499" s="9">
        <v>3</v>
      </c>
      <c r="I499" s="9">
        <v>4</v>
      </c>
      <c r="J499" s="9">
        <v>5</v>
      </c>
      <c r="K499" s="9">
        <v>6</v>
      </c>
      <c r="L499" s="10">
        <v>7</v>
      </c>
    </row>
    <row r="500" spans="4:14" x14ac:dyDescent="0.2">
      <c r="D500" s="9">
        <v>18</v>
      </c>
      <c r="E500" s="9" t="e">
        <f>IF(Tabelle1!$AL210="",NA(),IF(ABS((Tabelle1!$AL210-Tabelle1!$AV$187)/Tabelle1!$AV$188)&gt;3.5,3.5*(Tabelle1!$AL210-Tabelle1!$AV$187)/ABS(Tabelle1!$AL210-Tabelle1!$AV$187)+4,(Tabelle1!$AL210-Tabelle1!$AV$187)/Tabelle1!$AV$188+4))</f>
        <v>#N/A</v>
      </c>
      <c r="F500" s="9">
        <v>1</v>
      </c>
      <c r="G500" s="9">
        <v>2</v>
      </c>
      <c r="H500" s="9">
        <v>3</v>
      </c>
      <c r="I500" s="9">
        <v>4</v>
      </c>
      <c r="J500" s="9">
        <v>5</v>
      </c>
      <c r="K500" s="9">
        <v>6</v>
      </c>
      <c r="L500" s="10">
        <v>7</v>
      </c>
    </row>
    <row r="501" spans="4:14" x14ac:dyDescent="0.2">
      <c r="D501" s="9">
        <v>19</v>
      </c>
      <c r="E501" s="9" t="e">
        <f>IF(Tabelle1!$AL211="",NA(),IF(ABS((Tabelle1!$AL211-Tabelle1!$AV$187)/Tabelle1!$AV$188)&gt;3.5,3.5*(Tabelle1!$AL211-Tabelle1!$AV$187)/ABS(Tabelle1!$AL211-Tabelle1!$AV$187)+4,(Tabelle1!$AL211-Tabelle1!$AV$187)/Tabelle1!$AV$188+4))</f>
        <v>#N/A</v>
      </c>
      <c r="F501" s="9">
        <v>1</v>
      </c>
      <c r="G501" s="9">
        <v>2</v>
      </c>
      <c r="H501" s="9">
        <v>3</v>
      </c>
      <c r="I501" s="9">
        <v>4</v>
      </c>
      <c r="J501" s="9">
        <v>5</v>
      </c>
      <c r="K501" s="9">
        <v>6</v>
      </c>
      <c r="L501" s="10">
        <v>7</v>
      </c>
    </row>
    <row r="502" spans="4:14" x14ac:dyDescent="0.2">
      <c r="D502" s="9">
        <v>20</v>
      </c>
      <c r="E502" s="9" t="e">
        <f>IF(Tabelle1!$AL212="",NA(),IF(ABS((Tabelle1!$AL212-Tabelle1!$AV$187)/Tabelle1!$AV$188)&gt;3.5,3.5*(Tabelle1!$AL212-Tabelle1!$AV$187)/ABS(Tabelle1!$AL212-Tabelle1!$AV$187)+4,(Tabelle1!$AL212-Tabelle1!$AV$187)/Tabelle1!$AV$188+4))</f>
        <v>#N/A</v>
      </c>
      <c r="F502" s="9">
        <v>1</v>
      </c>
      <c r="G502" s="9">
        <v>2</v>
      </c>
      <c r="H502" s="9">
        <v>3</v>
      </c>
      <c r="I502" s="9">
        <v>4</v>
      </c>
      <c r="J502" s="9">
        <v>5</v>
      </c>
      <c r="K502" s="9">
        <v>6</v>
      </c>
      <c r="L502" s="10">
        <v>7</v>
      </c>
    </row>
    <row r="503" spans="4:14" x14ac:dyDescent="0.2">
      <c r="D503" s="9">
        <v>21</v>
      </c>
      <c r="E503" s="9" t="e">
        <f>IF(Tabelle1!$AL213="",NA(),IF(ABS((Tabelle1!$AL213-Tabelle1!$AV$187)/Tabelle1!$AV$188)&gt;3.5,3.5*(Tabelle1!$AL213-Tabelle1!$AV$187)/ABS(Tabelle1!$AL213-Tabelle1!$AV$187)+4,(Tabelle1!$AL213-Tabelle1!$AV$187)/Tabelle1!$AV$188+4))</f>
        <v>#N/A</v>
      </c>
      <c r="F503" s="9">
        <v>1</v>
      </c>
      <c r="G503" s="9">
        <v>2</v>
      </c>
      <c r="H503" s="9">
        <v>3</v>
      </c>
      <c r="I503" s="9">
        <v>4</v>
      </c>
      <c r="J503" s="9">
        <v>5</v>
      </c>
      <c r="K503" s="9">
        <v>6</v>
      </c>
      <c r="L503" s="10">
        <v>7</v>
      </c>
    </row>
    <row r="504" spans="4:14" x14ac:dyDescent="0.2">
      <c r="D504" s="9">
        <v>22</v>
      </c>
      <c r="E504" s="9" t="e">
        <f>IF(Tabelle1!$AL214="",NA(),IF(ABS((Tabelle1!$AL214-Tabelle1!$AV$187)/Tabelle1!$AV$188)&gt;3.5,3.5*(Tabelle1!$AL214-Tabelle1!$AV$187)/ABS(Tabelle1!$AL214-Tabelle1!$AV$187)+4,(Tabelle1!$AL214-Tabelle1!$AV$187)/Tabelle1!$AV$188+4))</f>
        <v>#N/A</v>
      </c>
      <c r="F504" s="9">
        <v>1</v>
      </c>
      <c r="G504" s="9">
        <v>2</v>
      </c>
      <c r="H504" s="9">
        <v>3</v>
      </c>
      <c r="I504" s="9">
        <v>4</v>
      </c>
      <c r="J504" s="9">
        <v>5</v>
      </c>
      <c r="K504" s="9">
        <v>6</v>
      </c>
      <c r="L504" s="10">
        <v>7</v>
      </c>
    </row>
    <row r="505" spans="4:14" x14ac:dyDescent="0.2">
      <c r="D505" s="9">
        <v>23</v>
      </c>
      <c r="E505" s="9" t="e">
        <f>IF(Tabelle1!$AL215="",NA(),IF(ABS((Tabelle1!$AL215-Tabelle1!$AV$187)/Tabelle1!$AV$188)&gt;3.5,3.5*(Tabelle1!$AL215-Tabelle1!$AV$187)/ABS(Tabelle1!$AL215-Tabelle1!$AV$187)+4,(Tabelle1!$AL215-Tabelle1!$AV$187)/Tabelle1!$AV$188+4))</f>
        <v>#N/A</v>
      </c>
      <c r="F505" s="9">
        <v>1</v>
      </c>
      <c r="G505" s="9">
        <v>2</v>
      </c>
      <c r="H505" s="9">
        <v>3</v>
      </c>
      <c r="I505" s="9">
        <v>4</v>
      </c>
      <c r="J505" s="9">
        <v>5</v>
      </c>
      <c r="K505" s="9">
        <v>6</v>
      </c>
      <c r="L505" s="10">
        <v>7</v>
      </c>
    </row>
    <row r="506" spans="4:14" x14ac:dyDescent="0.2">
      <c r="D506" s="9">
        <v>24</v>
      </c>
      <c r="E506" s="9" t="e">
        <f>IF(Tabelle1!$AL216="",NA(),IF(ABS((Tabelle1!$AL216-Tabelle1!$AV$187)/Tabelle1!$AV$188)&gt;3.5,3.5*(Tabelle1!$AL216-Tabelle1!$AV$187)/ABS(Tabelle1!$AL216-Tabelle1!$AV$187)+4,(Tabelle1!$AL216-Tabelle1!$AV$187)/Tabelle1!$AV$188+4))</f>
        <v>#N/A</v>
      </c>
      <c r="F506" s="9">
        <v>1</v>
      </c>
      <c r="G506" s="9">
        <v>2</v>
      </c>
      <c r="H506" s="9">
        <v>3</v>
      </c>
      <c r="I506" s="9">
        <v>4</v>
      </c>
      <c r="J506" s="9">
        <v>5</v>
      </c>
      <c r="K506" s="9">
        <v>6</v>
      </c>
      <c r="L506" s="10">
        <v>7</v>
      </c>
    </row>
    <row r="507" spans="4:14" ht="13.5" thickBot="1" x14ac:dyDescent="0.25">
      <c r="D507" s="12">
        <v>25</v>
      </c>
      <c r="E507" s="9" t="e">
        <f>IF(Tabelle1!$AL217="",NA(),IF(ABS((Tabelle1!$AL217-Tabelle1!$AV$187)/Tabelle1!$AV$188)&gt;3.5,3.5*(Tabelle1!$AL217-Tabelle1!$AV$187)/ABS(Tabelle1!$AL217-Tabelle1!$AV$187)+4,(Tabelle1!$AL217-Tabelle1!$AV$187)/Tabelle1!$AV$188+4))</f>
        <v>#N/A</v>
      </c>
      <c r="F507" s="12">
        <v>1</v>
      </c>
      <c r="G507" s="12">
        <v>2</v>
      </c>
      <c r="H507" s="12">
        <v>3</v>
      </c>
      <c r="I507" s="12">
        <v>4</v>
      </c>
      <c r="J507" s="12">
        <v>5</v>
      </c>
      <c r="K507" s="12">
        <v>6</v>
      </c>
      <c r="L507" s="13">
        <v>7</v>
      </c>
    </row>
    <row r="508" spans="4:14" x14ac:dyDescent="0.2">
      <c r="D508" s="2"/>
      <c r="E508" s="2"/>
      <c r="F508" s="2"/>
      <c r="G508" s="2"/>
      <c r="H508" s="2"/>
      <c r="I508" s="2"/>
      <c r="J508" s="2"/>
      <c r="K508" s="2"/>
      <c r="L508" s="3"/>
      <c r="N508">
        <v>7.1</v>
      </c>
    </row>
    <row r="509" spans="4:14" x14ac:dyDescent="0.2">
      <c r="D509" s="5" t="s">
        <v>15</v>
      </c>
      <c r="E509" s="5" t="s">
        <v>23</v>
      </c>
      <c r="F509" s="6" t="s">
        <v>16</v>
      </c>
      <c r="G509" s="6" t="s">
        <v>17</v>
      </c>
      <c r="H509" s="6" t="s">
        <v>18</v>
      </c>
      <c r="I509" s="6" t="s">
        <v>19</v>
      </c>
      <c r="J509" s="6" t="s">
        <v>20</v>
      </c>
      <c r="K509" s="6" t="s">
        <v>21</v>
      </c>
      <c r="L509" s="7" t="s">
        <v>22</v>
      </c>
    </row>
    <row r="510" spans="4:14" x14ac:dyDescent="0.2">
      <c r="D510" s="5"/>
      <c r="E510" s="5"/>
      <c r="F510" s="5"/>
      <c r="G510" s="5"/>
      <c r="H510" s="5"/>
      <c r="I510" s="5"/>
      <c r="J510" s="5"/>
      <c r="K510" s="5"/>
      <c r="L510" s="8"/>
    </row>
    <row r="511" spans="4:14" x14ac:dyDescent="0.2">
      <c r="D511" s="9">
        <v>1</v>
      </c>
      <c r="E511" s="9" t="e">
        <f>IF(Tabelle1!$B229="",NA(),IF(ABS((Tabelle1!$B229-Tabelle1!$L$223)/Tabelle1!$L$224)&gt;3.5,3.5*(Tabelle1!$B229-Tabelle1!$L$223)/ABS(Tabelle1!$B229-Tabelle1!$L$223)+4,(Tabelle1!$B229-Tabelle1!$L$223)/Tabelle1!$L$224+4))</f>
        <v>#N/A</v>
      </c>
      <c r="F511" s="9">
        <v>1</v>
      </c>
      <c r="G511" s="9">
        <v>2</v>
      </c>
      <c r="H511" s="9">
        <v>3</v>
      </c>
      <c r="I511" s="9">
        <v>4</v>
      </c>
      <c r="J511" s="9">
        <v>5</v>
      </c>
      <c r="K511" s="9">
        <v>6</v>
      </c>
      <c r="L511" s="10">
        <v>7</v>
      </c>
    </row>
    <row r="512" spans="4:14" x14ac:dyDescent="0.2">
      <c r="D512" s="9">
        <v>2</v>
      </c>
      <c r="E512" s="9" t="e">
        <f>IF(Tabelle1!$B230="",NA(),IF(ABS((Tabelle1!$B230-Tabelle1!$L$223)/Tabelle1!$L$224)&gt;3.5,3.5*(Tabelle1!$B230-Tabelle1!$L$223)/ABS(Tabelle1!$B230-Tabelle1!$L$223)+4,(Tabelle1!$B230-Tabelle1!$L$223)/Tabelle1!$L$224+4))</f>
        <v>#N/A</v>
      </c>
      <c r="F512" s="9">
        <v>1</v>
      </c>
      <c r="G512" s="9">
        <v>2</v>
      </c>
      <c r="H512" s="9">
        <v>3</v>
      </c>
      <c r="I512" s="9">
        <v>4</v>
      </c>
      <c r="J512" s="9">
        <v>5</v>
      </c>
      <c r="K512" s="9">
        <v>6</v>
      </c>
      <c r="L512" s="10">
        <v>7</v>
      </c>
    </row>
    <row r="513" spans="4:12" x14ac:dyDescent="0.2">
      <c r="D513" s="9">
        <v>3</v>
      </c>
      <c r="E513" s="9" t="e">
        <f>IF(Tabelle1!$B231="",NA(),IF(ABS((Tabelle1!$B231-Tabelle1!$L$223)/Tabelle1!$L$224)&gt;3.5,3.5*(Tabelle1!$B231-Tabelle1!$L$223)/ABS(Tabelle1!$B231-Tabelle1!$L$223)+4,(Tabelle1!$B231-Tabelle1!$L$223)/Tabelle1!$L$224+4))</f>
        <v>#N/A</v>
      </c>
      <c r="F513" s="9">
        <v>1</v>
      </c>
      <c r="G513" s="9">
        <v>2</v>
      </c>
      <c r="H513" s="9">
        <v>3</v>
      </c>
      <c r="I513" s="9">
        <v>4</v>
      </c>
      <c r="J513" s="9">
        <v>5</v>
      </c>
      <c r="K513" s="9">
        <v>6</v>
      </c>
      <c r="L513" s="10">
        <v>7</v>
      </c>
    </row>
    <row r="514" spans="4:12" x14ac:dyDescent="0.2">
      <c r="D514" s="9">
        <v>4</v>
      </c>
      <c r="E514" s="9" t="e">
        <f>IF(Tabelle1!$B232="",NA(),IF(ABS((Tabelle1!$B232-Tabelle1!$L$223)/Tabelle1!$L$224)&gt;3.5,3.5*(Tabelle1!$B232-Tabelle1!$L$223)/ABS(Tabelle1!$B232-Tabelle1!$L$223)+4,(Tabelle1!$B232-Tabelle1!$L$223)/Tabelle1!$L$224+4))</f>
        <v>#N/A</v>
      </c>
      <c r="F514" s="9">
        <v>1</v>
      </c>
      <c r="G514" s="9">
        <v>2</v>
      </c>
      <c r="H514" s="9">
        <v>3</v>
      </c>
      <c r="I514" s="9">
        <v>4</v>
      </c>
      <c r="J514" s="9">
        <v>5</v>
      </c>
      <c r="K514" s="9">
        <v>6</v>
      </c>
      <c r="L514" s="10">
        <v>7</v>
      </c>
    </row>
    <row r="515" spans="4:12" x14ac:dyDescent="0.2">
      <c r="D515" s="9">
        <v>5</v>
      </c>
      <c r="E515" s="9" t="e">
        <f>IF(Tabelle1!$B233="",NA(),IF(ABS((Tabelle1!$B233-Tabelle1!$L$223)/Tabelle1!$L$224)&gt;3.5,3.5*(Tabelle1!$B233-Tabelle1!$L$223)/ABS(Tabelle1!$B233-Tabelle1!$L$223)+4,(Tabelle1!$B233-Tabelle1!$L$223)/Tabelle1!$L$224+4))</f>
        <v>#N/A</v>
      </c>
      <c r="F515" s="9">
        <v>1</v>
      </c>
      <c r="G515" s="9">
        <v>2</v>
      </c>
      <c r="H515" s="9">
        <v>3</v>
      </c>
      <c r="I515" s="9">
        <v>4</v>
      </c>
      <c r="J515" s="9">
        <v>5</v>
      </c>
      <c r="K515" s="9">
        <v>6</v>
      </c>
      <c r="L515" s="10">
        <v>7</v>
      </c>
    </row>
    <row r="516" spans="4:12" x14ac:dyDescent="0.2">
      <c r="D516" s="9">
        <v>6</v>
      </c>
      <c r="E516" s="9" t="e">
        <f>IF(Tabelle1!$B234="",NA(),IF(ABS((Tabelle1!$B234-Tabelle1!$L$223)/Tabelle1!$L$224)&gt;3.5,3.5*(Tabelle1!$B234-Tabelle1!$L$223)/ABS(Tabelle1!$B234-Tabelle1!$L$223)+4,(Tabelle1!$B234-Tabelle1!$L$223)/Tabelle1!$L$224+4))</f>
        <v>#N/A</v>
      </c>
      <c r="F516" s="9">
        <v>1</v>
      </c>
      <c r="G516" s="9">
        <v>2</v>
      </c>
      <c r="H516" s="9">
        <v>3</v>
      </c>
      <c r="I516" s="9">
        <v>4</v>
      </c>
      <c r="J516" s="9">
        <v>5</v>
      </c>
      <c r="K516" s="9">
        <v>6</v>
      </c>
      <c r="L516" s="10">
        <v>7</v>
      </c>
    </row>
    <row r="517" spans="4:12" x14ac:dyDescent="0.2">
      <c r="D517" s="9">
        <v>7</v>
      </c>
      <c r="E517" s="9" t="e">
        <f>IF(Tabelle1!$B235="",NA(),IF(ABS((Tabelle1!$B235-Tabelle1!$L$223)/Tabelle1!$L$224)&gt;3.5,3.5*(Tabelle1!$B235-Tabelle1!$L$223)/ABS(Tabelle1!$B235-Tabelle1!$L$223)+4,(Tabelle1!$B235-Tabelle1!$L$223)/Tabelle1!$L$224+4))</f>
        <v>#N/A</v>
      </c>
      <c r="F517" s="9">
        <v>1</v>
      </c>
      <c r="G517" s="9">
        <v>2</v>
      </c>
      <c r="H517" s="9">
        <v>3</v>
      </c>
      <c r="I517" s="9">
        <v>4</v>
      </c>
      <c r="J517" s="9">
        <v>5</v>
      </c>
      <c r="K517" s="9">
        <v>6</v>
      </c>
      <c r="L517" s="10">
        <v>7</v>
      </c>
    </row>
    <row r="518" spans="4:12" x14ac:dyDescent="0.2">
      <c r="D518" s="9">
        <v>8</v>
      </c>
      <c r="E518" s="9" t="e">
        <f>IF(Tabelle1!$B236="",NA(),IF(ABS((Tabelle1!$B236-Tabelle1!$L$223)/Tabelle1!$L$224)&gt;3.5,3.5*(Tabelle1!$B236-Tabelle1!$L$223)/ABS(Tabelle1!$B236-Tabelle1!$L$223)+4,(Tabelle1!$B236-Tabelle1!$L$223)/Tabelle1!$L$224+4))</f>
        <v>#N/A</v>
      </c>
      <c r="F518" s="9">
        <v>1</v>
      </c>
      <c r="G518" s="9">
        <v>2</v>
      </c>
      <c r="H518" s="9">
        <v>3</v>
      </c>
      <c r="I518" s="9">
        <v>4</v>
      </c>
      <c r="J518" s="9">
        <v>5</v>
      </c>
      <c r="K518" s="9">
        <v>6</v>
      </c>
      <c r="L518" s="10">
        <v>7</v>
      </c>
    </row>
    <row r="519" spans="4:12" x14ac:dyDescent="0.2">
      <c r="D519" s="9">
        <v>9</v>
      </c>
      <c r="E519" s="9" t="e">
        <f>IF(Tabelle1!$B237="",NA(),IF(ABS((Tabelle1!$B237-Tabelle1!$L$223)/Tabelle1!$L$224)&gt;3.5,3.5*(Tabelle1!$B237-Tabelle1!$L$223)/ABS(Tabelle1!$B237-Tabelle1!$L$223)+4,(Tabelle1!$B237-Tabelle1!$L$223)/Tabelle1!$L$224+4))</f>
        <v>#N/A</v>
      </c>
      <c r="F519" s="9">
        <v>1</v>
      </c>
      <c r="G519" s="9">
        <v>2</v>
      </c>
      <c r="H519" s="9">
        <v>3</v>
      </c>
      <c r="I519" s="9">
        <v>4</v>
      </c>
      <c r="J519" s="9">
        <v>5</v>
      </c>
      <c r="K519" s="9">
        <v>6</v>
      </c>
      <c r="L519" s="10">
        <v>7</v>
      </c>
    </row>
    <row r="520" spans="4:12" x14ac:dyDescent="0.2">
      <c r="D520" s="9">
        <v>10</v>
      </c>
      <c r="E520" s="9" t="e">
        <f>IF(Tabelle1!$B238="",NA(),IF(ABS((Tabelle1!$B238-Tabelle1!$L$223)/Tabelle1!$L$224)&gt;3.5,3.5*(Tabelle1!$B238-Tabelle1!$L$223)/ABS(Tabelle1!$B238-Tabelle1!$L$223)+4,(Tabelle1!$B238-Tabelle1!$L$223)/Tabelle1!$L$224+4))</f>
        <v>#N/A</v>
      </c>
      <c r="F520" s="9">
        <v>1</v>
      </c>
      <c r="G520" s="9">
        <v>2</v>
      </c>
      <c r="H520" s="9">
        <v>3</v>
      </c>
      <c r="I520" s="9">
        <v>4</v>
      </c>
      <c r="J520" s="9">
        <v>5</v>
      </c>
      <c r="K520" s="9">
        <v>6</v>
      </c>
      <c r="L520" s="10">
        <v>7</v>
      </c>
    </row>
    <row r="521" spans="4:12" x14ac:dyDescent="0.2">
      <c r="D521" s="9">
        <v>11</v>
      </c>
      <c r="E521" s="9" t="e">
        <f>IF(Tabelle1!$B239="",NA(),IF(ABS((Tabelle1!$B239-Tabelle1!$L$223)/Tabelle1!$L$224)&gt;3.5,3.5*(Tabelle1!$B239-Tabelle1!$L$223)/ABS(Tabelle1!$B239-Tabelle1!$L$223)+4,(Tabelle1!$B239-Tabelle1!$L$223)/Tabelle1!$L$224+4))</f>
        <v>#N/A</v>
      </c>
      <c r="F521" s="9">
        <v>1</v>
      </c>
      <c r="G521" s="9">
        <v>2</v>
      </c>
      <c r="H521" s="9">
        <v>3</v>
      </c>
      <c r="I521" s="9">
        <v>4</v>
      </c>
      <c r="J521" s="9">
        <v>5</v>
      </c>
      <c r="K521" s="9">
        <v>6</v>
      </c>
      <c r="L521" s="10">
        <v>7</v>
      </c>
    </row>
    <row r="522" spans="4:12" x14ac:dyDescent="0.2">
      <c r="D522" s="9">
        <v>12</v>
      </c>
      <c r="E522" s="9" t="e">
        <f>IF(Tabelle1!$B240="",NA(),IF(ABS((Tabelle1!$B240-Tabelle1!$L$223)/Tabelle1!$L$224)&gt;3.5,3.5*(Tabelle1!$B240-Tabelle1!$L$223)/ABS(Tabelle1!$B240-Tabelle1!$L$223)+4,(Tabelle1!$B240-Tabelle1!$L$223)/Tabelle1!$L$224+4))</f>
        <v>#N/A</v>
      </c>
      <c r="F522" s="9">
        <v>1</v>
      </c>
      <c r="G522" s="9">
        <v>2</v>
      </c>
      <c r="H522" s="9">
        <v>3</v>
      </c>
      <c r="I522" s="9">
        <v>4</v>
      </c>
      <c r="J522" s="9">
        <v>5</v>
      </c>
      <c r="K522" s="9">
        <v>6</v>
      </c>
      <c r="L522" s="10">
        <v>7</v>
      </c>
    </row>
    <row r="523" spans="4:12" x14ac:dyDescent="0.2">
      <c r="D523" s="9">
        <v>13</v>
      </c>
      <c r="E523" s="9" t="e">
        <f>IF(Tabelle1!$B241="",NA(),IF(ABS((Tabelle1!$B241-Tabelle1!$L$223)/Tabelle1!$L$224)&gt;3.5,3.5*(Tabelle1!$B241-Tabelle1!$L$223)/ABS(Tabelle1!$B241-Tabelle1!$L$223)+4,(Tabelle1!$B241-Tabelle1!$L$223)/Tabelle1!$L$224+4))</f>
        <v>#N/A</v>
      </c>
      <c r="F523" s="9">
        <v>1</v>
      </c>
      <c r="G523" s="9">
        <v>2</v>
      </c>
      <c r="H523" s="9">
        <v>3</v>
      </c>
      <c r="I523" s="9">
        <v>4</v>
      </c>
      <c r="J523" s="9">
        <v>5</v>
      </c>
      <c r="K523" s="9">
        <v>6</v>
      </c>
      <c r="L523" s="10">
        <v>7</v>
      </c>
    </row>
    <row r="524" spans="4:12" x14ac:dyDescent="0.2">
      <c r="D524" s="9">
        <v>14</v>
      </c>
      <c r="E524" s="9" t="e">
        <f>IF(Tabelle1!$B242="",NA(),IF(ABS((Tabelle1!$B242-Tabelle1!$L$223)/Tabelle1!$L$224)&gt;3.5,3.5*(Tabelle1!$B242-Tabelle1!$L$223)/ABS(Tabelle1!$B242-Tabelle1!$L$223)+4,(Tabelle1!$B242-Tabelle1!$L$223)/Tabelle1!$L$224+4))</f>
        <v>#N/A</v>
      </c>
      <c r="F524" s="9">
        <v>1</v>
      </c>
      <c r="G524" s="9">
        <v>2</v>
      </c>
      <c r="H524" s="9">
        <v>3</v>
      </c>
      <c r="I524" s="9">
        <v>4</v>
      </c>
      <c r="J524" s="9">
        <v>5</v>
      </c>
      <c r="K524" s="9">
        <v>6</v>
      </c>
      <c r="L524" s="10">
        <v>7</v>
      </c>
    </row>
    <row r="525" spans="4:12" x14ac:dyDescent="0.2">
      <c r="D525" s="9">
        <v>15</v>
      </c>
      <c r="E525" s="9" t="e">
        <f>IF(Tabelle1!$B243="",NA(),IF(ABS((Tabelle1!$B243-Tabelle1!$L$223)/Tabelle1!$L$224)&gt;3.5,3.5*(Tabelle1!$B243-Tabelle1!$L$223)/ABS(Tabelle1!$B243-Tabelle1!$L$223)+4,(Tabelle1!$B243-Tabelle1!$L$223)/Tabelle1!$L$224+4))</f>
        <v>#N/A</v>
      </c>
      <c r="F525" s="9">
        <v>1</v>
      </c>
      <c r="G525" s="9">
        <v>2</v>
      </c>
      <c r="H525" s="9">
        <v>3</v>
      </c>
      <c r="I525" s="9">
        <v>4</v>
      </c>
      <c r="J525" s="9">
        <v>5</v>
      </c>
      <c r="K525" s="9">
        <v>6</v>
      </c>
      <c r="L525" s="10">
        <v>7</v>
      </c>
    </row>
    <row r="526" spans="4:12" x14ac:dyDescent="0.2">
      <c r="D526" s="9">
        <v>16</v>
      </c>
      <c r="E526" s="9" t="e">
        <f>IF(Tabelle1!$B244="",NA(),IF(ABS((Tabelle1!$B244-Tabelle1!$L$223)/Tabelle1!$L$224)&gt;3.5,3.5*(Tabelle1!$B244-Tabelle1!$L$223)/ABS(Tabelle1!$B244-Tabelle1!$L$223)+4,(Tabelle1!$B244-Tabelle1!$L$223)/Tabelle1!$L$224+4))</f>
        <v>#N/A</v>
      </c>
      <c r="F526" s="9">
        <v>1</v>
      </c>
      <c r="G526" s="9">
        <v>2</v>
      </c>
      <c r="H526" s="9">
        <v>3</v>
      </c>
      <c r="I526" s="9">
        <v>4</v>
      </c>
      <c r="J526" s="9">
        <v>5</v>
      </c>
      <c r="K526" s="9">
        <v>6</v>
      </c>
      <c r="L526" s="10">
        <v>7</v>
      </c>
    </row>
    <row r="527" spans="4:12" x14ac:dyDescent="0.2">
      <c r="D527" s="9">
        <v>17</v>
      </c>
      <c r="E527" s="9" t="e">
        <f>IF(Tabelle1!$B245="",NA(),IF(ABS((Tabelle1!$B245-Tabelle1!$L$223)/Tabelle1!$L$224)&gt;3.5,3.5*(Tabelle1!$B245-Tabelle1!$L$223)/ABS(Tabelle1!$B245-Tabelle1!$L$223)+4,(Tabelle1!$B245-Tabelle1!$L$223)/Tabelle1!$L$224+4))</f>
        <v>#N/A</v>
      </c>
      <c r="F527" s="9">
        <v>1</v>
      </c>
      <c r="G527" s="9">
        <v>2</v>
      </c>
      <c r="H527" s="9">
        <v>3</v>
      </c>
      <c r="I527" s="9">
        <v>4</v>
      </c>
      <c r="J527" s="9">
        <v>5</v>
      </c>
      <c r="K527" s="9">
        <v>6</v>
      </c>
      <c r="L527" s="10">
        <v>7</v>
      </c>
    </row>
    <row r="528" spans="4:12" x14ac:dyDescent="0.2">
      <c r="D528" s="9">
        <v>18</v>
      </c>
      <c r="E528" s="9" t="e">
        <f>IF(Tabelle1!$B246="",NA(),IF(ABS((Tabelle1!$B246-Tabelle1!$L$223)/Tabelle1!$L$224)&gt;3.5,3.5*(Tabelle1!$B246-Tabelle1!$L$223)/ABS(Tabelle1!$B246-Tabelle1!$L$223)+4,(Tabelle1!$B246-Tabelle1!$L$223)/Tabelle1!$L$224+4))</f>
        <v>#N/A</v>
      </c>
      <c r="F528" s="9">
        <v>1</v>
      </c>
      <c r="G528" s="9">
        <v>2</v>
      </c>
      <c r="H528" s="9">
        <v>3</v>
      </c>
      <c r="I528" s="9">
        <v>4</v>
      </c>
      <c r="J528" s="9">
        <v>5</v>
      </c>
      <c r="K528" s="9">
        <v>6</v>
      </c>
      <c r="L528" s="10">
        <v>7</v>
      </c>
    </row>
    <row r="529" spans="4:14" x14ac:dyDescent="0.2">
      <c r="D529" s="9">
        <v>19</v>
      </c>
      <c r="E529" s="9" t="e">
        <f>IF(Tabelle1!$B247="",NA(),IF(ABS((Tabelle1!$B247-Tabelle1!$L$223)/Tabelle1!$L$224)&gt;3.5,3.5*(Tabelle1!$B247-Tabelle1!$L$223)/ABS(Tabelle1!$B247-Tabelle1!$L$223)+4,(Tabelle1!$B247-Tabelle1!$L$223)/Tabelle1!$L$224+4))</f>
        <v>#N/A</v>
      </c>
      <c r="F529" s="9">
        <v>1</v>
      </c>
      <c r="G529" s="9">
        <v>2</v>
      </c>
      <c r="H529" s="9">
        <v>3</v>
      </c>
      <c r="I529" s="9">
        <v>4</v>
      </c>
      <c r="J529" s="9">
        <v>5</v>
      </c>
      <c r="K529" s="9">
        <v>6</v>
      </c>
      <c r="L529" s="10">
        <v>7</v>
      </c>
    </row>
    <row r="530" spans="4:14" x14ac:dyDescent="0.2">
      <c r="D530" s="9">
        <v>20</v>
      </c>
      <c r="E530" s="9" t="e">
        <f>IF(Tabelle1!$B248="",NA(),IF(ABS((Tabelle1!$B248-Tabelle1!$L$223)/Tabelle1!$L$224)&gt;3.5,3.5*(Tabelle1!$B248-Tabelle1!$L$223)/ABS(Tabelle1!$B248-Tabelle1!$L$223)+4,(Tabelle1!$B248-Tabelle1!$L$223)/Tabelle1!$L$224+4))</f>
        <v>#N/A</v>
      </c>
      <c r="F530" s="9">
        <v>1</v>
      </c>
      <c r="G530" s="9">
        <v>2</v>
      </c>
      <c r="H530" s="9">
        <v>3</v>
      </c>
      <c r="I530" s="9">
        <v>4</v>
      </c>
      <c r="J530" s="9">
        <v>5</v>
      </c>
      <c r="K530" s="9">
        <v>6</v>
      </c>
      <c r="L530" s="10">
        <v>7</v>
      </c>
    </row>
    <row r="531" spans="4:14" x14ac:dyDescent="0.2">
      <c r="D531" s="9">
        <v>21</v>
      </c>
      <c r="E531" s="9" t="e">
        <f>IF(Tabelle1!$B249="",NA(),IF(ABS((Tabelle1!$B249-Tabelle1!$L$223)/Tabelle1!$L$224)&gt;3.5,3.5*(Tabelle1!$B249-Tabelle1!$L$223)/ABS(Tabelle1!$B249-Tabelle1!$L$223)+4,(Tabelle1!$B249-Tabelle1!$L$223)/Tabelle1!$L$224+4))</f>
        <v>#N/A</v>
      </c>
      <c r="F531" s="9">
        <v>1</v>
      </c>
      <c r="G531" s="9">
        <v>2</v>
      </c>
      <c r="H531" s="9">
        <v>3</v>
      </c>
      <c r="I531" s="9">
        <v>4</v>
      </c>
      <c r="J531" s="9">
        <v>5</v>
      </c>
      <c r="K531" s="9">
        <v>6</v>
      </c>
      <c r="L531" s="10">
        <v>7</v>
      </c>
    </row>
    <row r="532" spans="4:14" x14ac:dyDescent="0.2">
      <c r="D532" s="9">
        <v>22</v>
      </c>
      <c r="E532" s="9" t="e">
        <f>IF(Tabelle1!$B250="",NA(),IF(ABS((Tabelle1!$B250-Tabelle1!$L$223)/Tabelle1!$L$224)&gt;3.5,3.5*(Tabelle1!$B250-Tabelle1!$L$223)/ABS(Tabelle1!$B250-Tabelle1!$L$223)+4,(Tabelle1!$B250-Tabelle1!$L$223)/Tabelle1!$L$224+4))</f>
        <v>#N/A</v>
      </c>
      <c r="F532" s="9">
        <v>1</v>
      </c>
      <c r="G532" s="9">
        <v>2</v>
      </c>
      <c r="H532" s="9">
        <v>3</v>
      </c>
      <c r="I532" s="9">
        <v>4</v>
      </c>
      <c r="J532" s="9">
        <v>5</v>
      </c>
      <c r="K532" s="9">
        <v>6</v>
      </c>
      <c r="L532" s="10">
        <v>7</v>
      </c>
    </row>
    <row r="533" spans="4:14" x14ac:dyDescent="0.2">
      <c r="D533" s="9">
        <v>23</v>
      </c>
      <c r="E533" s="9" t="e">
        <f>IF(Tabelle1!$B251="",NA(),IF(ABS((Tabelle1!$B251-Tabelle1!$L$223)/Tabelle1!$L$224)&gt;3.5,3.5*(Tabelle1!$B251-Tabelle1!$L$223)/ABS(Tabelle1!$B251-Tabelle1!$L$223)+4,(Tabelle1!$B251-Tabelle1!$L$223)/Tabelle1!$L$224+4))</f>
        <v>#N/A</v>
      </c>
      <c r="F533" s="9">
        <v>1</v>
      </c>
      <c r="G533" s="9">
        <v>2</v>
      </c>
      <c r="H533" s="9">
        <v>3</v>
      </c>
      <c r="I533" s="9">
        <v>4</v>
      </c>
      <c r="J533" s="9">
        <v>5</v>
      </c>
      <c r="K533" s="9">
        <v>6</v>
      </c>
      <c r="L533" s="10">
        <v>7</v>
      </c>
    </row>
    <row r="534" spans="4:14" x14ac:dyDescent="0.2">
      <c r="D534" s="9">
        <v>24</v>
      </c>
      <c r="E534" s="9" t="e">
        <f>IF(Tabelle1!$B252="",NA(),IF(ABS((Tabelle1!$B252-Tabelle1!$L$223)/Tabelle1!$L$224)&gt;3.5,3.5*(Tabelle1!$B252-Tabelle1!$L$223)/ABS(Tabelle1!$B252-Tabelle1!$L$223)+4,(Tabelle1!$B252-Tabelle1!$L$223)/Tabelle1!$L$224+4))</f>
        <v>#N/A</v>
      </c>
      <c r="F534" s="9">
        <v>1</v>
      </c>
      <c r="G534" s="9">
        <v>2</v>
      </c>
      <c r="H534" s="9">
        <v>3</v>
      </c>
      <c r="I534" s="9">
        <v>4</v>
      </c>
      <c r="J534" s="9">
        <v>5</v>
      </c>
      <c r="K534" s="9">
        <v>6</v>
      </c>
      <c r="L534" s="10">
        <v>7</v>
      </c>
    </row>
    <row r="535" spans="4:14" ht="13.5" thickBot="1" x14ac:dyDescent="0.25">
      <c r="D535" s="12">
        <v>25</v>
      </c>
      <c r="E535" s="9" t="e">
        <f>IF(Tabelle1!$B253="",NA(),IF(ABS((Tabelle1!$B253-Tabelle1!$L$223)/Tabelle1!$L$224)&gt;3.5,3.5*(Tabelle1!$B253-Tabelle1!$L$223)/ABS(Tabelle1!$B253-Tabelle1!$L$223)+4,(Tabelle1!$B253-Tabelle1!$L$223)/Tabelle1!$L$224+4))</f>
        <v>#N/A</v>
      </c>
      <c r="F535" s="12">
        <v>1</v>
      </c>
      <c r="G535" s="12">
        <v>2</v>
      </c>
      <c r="H535" s="12">
        <v>3</v>
      </c>
      <c r="I535" s="12">
        <v>4</v>
      </c>
      <c r="J535" s="12">
        <v>5</v>
      </c>
      <c r="K535" s="12">
        <v>6</v>
      </c>
      <c r="L535" s="13">
        <v>7</v>
      </c>
    </row>
    <row r="536" spans="4:14" ht="13.5" thickBot="1" x14ac:dyDescent="0.25"/>
    <row r="537" spans="4:14" x14ac:dyDescent="0.2">
      <c r="D537" s="2" t="s">
        <v>15</v>
      </c>
      <c r="E537" s="2" t="s">
        <v>26</v>
      </c>
      <c r="F537" s="14" t="s">
        <v>16</v>
      </c>
      <c r="G537" s="14" t="s">
        <v>17</v>
      </c>
      <c r="H537" s="14" t="s">
        <v>18</v>
      </c>
      <c r="I537" s="14" t="s">
        <v>19</v>
      </c>
      <c r="J537" s="14" t="s">
        <v>20</v>
      </c>
      <c r="K537" s="14" t="s">
        <v>21</v>
      </c>
      <c r="L537" s="15" t="s">
        <v>22</v>
      </c>
      <c r="N537">
        <v>7.2</v>
      </c>
    </row>
    <row r="538" spans="4:14" x14ac:dyDescent="0.2">
      <c r="D538" s="5"/>
      <c r="E538" s="5"/>
      <c r="F538" s="5"/>
      <c r="G538" s="5"/>
      <c r="H538" s="5"/>
      <c r="I538" s="5"/>
      <c r="J538" s="5"/>
      <c r="K538" s="5"/>
      <c r="L538" s="8"/>
    </row>
    <row r="539" spans="4:14" x14ac:dyDescent="0.2">
      <c r="D539" s="9">
        <v>1</v>
      </c>
      <c r="E539" s="9" t="e">
        <f>IF(Tabelle1!$T229="",NA(),IF(ABS((Tabelle1!$T229-Tabelle1!$AD$223)/Tabelle1!$AD$224)&gt;3.5,3.5*(Tabelle1!$T229-Tabelle1!$AD$223)/ABS(Tabelle1!$T229-Tabelle1!$AD$223)+4,(Tabelle1!$T229-Tabelle1!$AD$223)/Tabelle1!$AD$224+4))</f>
        <v>#N/A</v>
      </c>
      <c r="F539" s="9">
        <v>1</v>
      </c>
      <c r="G539" s="9">
        <v>2</v>
      </c>
      <c r="H539" s="9">
        <v>3</v>
      </c>
      <c r="I539" s="9">
        <v>4</v>
      </c>
      <c r="J539" s="9">
        <v>5</v>
      </c>
      <c r="K539" s="9">
        <v>6</v>
      </c>
      <c r="L539" s="10">
        <v>7</v>
      </c>
    </row>
    <row r="540" spans="4:14" x14ac:dyDescent="0.2">
      <c r="D540" s="9">
        <v>2</v>
      </c>
      <c r="E540" s="9" t="e">
        <f>IF(Tabelle1!$T230="",NA(),IF(ABS((Tabelle1!$T230-Tabelle1!$AD$223)/Tabelle1!$AD$224)&gt;3.5,3.5*(Tabelle1!$T230-Tabelle1!$AD$223)/ABS(Tabelle1!$T230-Tabelle1!$AD$223)+4,(Tabelle1!$T230-Tabelle1!$AD$223)/Tabelle1!$AD$224+4))</f>
        <v>#N/A</v>
      </c>
      <c r="F540" s="9">
        <v>1</v>
      </c>
      <c r="G540" s="9">
        <v>2</v>
      </c>
      <c r="H540" s="9">
        <v>3</v>
      </c>
      <c r="I540" s="9">
        <v>4</v>
      </c>
      <c r="J540" s="9">
        <v>5</v>
      </c>
      <c r="K540" s="9">
        <v>6</v>
      </c>
      <c r="L540" s="10">
        <v>7</v>
      </c>
    </row>
    <row r="541" spans="4:14" x14ac:dyDescent="0.2">
      <c r="D541" s="9">
        <v>3</v>
      </c>
      <c r="E541" s="9" t="e">
        <f>IF(Tabelle1!$T231="",NA(),IF(ABS((Tabelle1!$T231-Tabelle1!$AD$223)/Tabelle1!$AD$224)&gt;3.5,3.5*(Tabelle1!$T231-Tabelle1!$AD$223)/ABS(Tabelle1!$T231-Tabelle1!$AD$223)+4,(Tabelle1!$T231-Tabelle1!$AD$223)/Tabelle1!$AD$224+4))</f>
        <v>#N/A</v>
      </c>
      <c r="F541" s="9">
        <v>1</v>
      </c>
      <c r="G541" s="9">
        <v>2</v>
      </c>
      <c r="H541" s="9">
        <v>3</v>
      </c>
      <c r="I541" s="9">
        <v>4</v>
      </c>
      <c r="J541" s="9">
        <v>5</v>
      </c>
      <c r="K541" s="9">
        <v>6</v>
      </c>
      <c r="L541" s="10">
        <v>7</v>
      </c>
    </row>
    <row r="542" spans="4:14" x14ac:dyDescent="0.2">
      <c r="D542" s="9">
        <v>4</v>
      </c>
      <c r="E542" s="9" t="e">
        <f>IF(Tabelle1!$T232="",NA(),IF(ABS((Tabelle1!$T232-Tabelle1!$AD$223)/Tabelle1!$AD$224)&gt;3.5,3.5*(Tabelle1!$T232-Tabelle1!$AD$223)/ABS(Tabelle1!$T232-Tabelle1!$AD$223)+4,(Tabelle1!$T232-Tabelle1!$AD$223)/Tabelle1!$AD$224+4))</f>
        <v>#N/A</v>
      </c>
      <c r="F542" s="9">
        <v>1</v>
      </c>
      <c r="G542" s="9">
        <v>2</v>
      </c>
      <c r="H542" s="9">
        <v>3</v>
      </c>
      <c r="I542" s="9">
        <v>4</v>
      </c>
      <c r="J542" s="9">
        <v>5</v>
      </c>
      <c r="K542" s="9">
        <v>6</v>
      </c>
      <c r="L542" s="10">
        <v>7</v>
      </c>
    </row>
    <row r="543" spans="4:14" x14ac:dyDescent="0.2">
      <c r="D543" s="9">
        <v>5</v>
      </c>
      <c r="E543" s="9" t="e">
        <f>IF(Tabelle1!$T233="",NA(),IF(ABS((Tabelle1!$T233-Tabelle1!$AD$223)/Tabelle1!$AD$224)&gt;3.5,3.5*(Tabelle1!$T233-Tabelle1!$AD$223)/ABS(Tabelle1!$T233-Tabelle1!$AD$223)+4,(Tabelle1!$T233-Tabelle1!$AD$223)/Tabelle1!$AD$224+4))</f>
        <v>#N/A</v>
      </c>
      <c r="F543" s="9">
        <v>1</v>
      </c>
      <c r="G543" s="9">
        <v>2</v>
      </c>
      <c r="H543" s="9">
        <v>3</v>
      </c>
      <c r="I543" s="9">
        <v>4</v>
      </c>
      <c r="J543" s="9">
        <v>5</v>
      </c>
      <c r="K543" s="9">
        <v>6</v>
      </c>
      <c r="L543" s="10">
        <v>7</v>
      </c>
    </row>
    <row r="544" spans="4:14" x14ac:dyDescent="0.2">
      <c r="D544" s="9">
        <v>6</v>
      </c>
      <c r="E544" s="9" t="e">
        <f>IF(Tabelle1!$T234="",NA(),IF(ABS((Tabelle1!$T234-Tabelle1!$AD$223)/Tabelle1!$AD$224)&gt;3.5,3.5*(Tabelle1!$T234-Tabelle1!$AD$223)/ABS(Tabelle1!$T234-Tabelle1!$AD$223)+4,(Tabelle1!$T234-Tabelle1!$AD$223)/Tabelle1!$AD$224+4))</f>
        <v>#N/A</v>
      </c>
      <c r="F544" s="9">
        <v>1</v>
      </c>
      <c r="G544" s="9">
        <v>2</v>
      </c>
      <c r="H544" s="9">
        <v>3</v>
      </c>
      <c r="I544" s="9">
        <v>4</v>
      </c>
      <c r="J544" s="9">
        <v>5</v>
      </c>
      <c r="K544" s="9">
        <v>6</v>
      </c>
      <c r="L544" s="10">
        <v>7</v>
      </c>
    </row>
    <row r="545" spans="4:12" x14ac:dyDescent="0.2">
      <c r="D545" s="9">
        <v>7</v>
      </c>
      <c r="E545" s="9" t="e">
        <f>IF(Tabelle1!$T235="",NA(),IF(ABS((Tabelle1!$T235-Tabelle1!$AD$223)/Tabelle1!$AD$224)&gt;3.5,3.5*(Tabelle1!$T235-Tabelle1!$AD$223)/ABS(Tabelle1!$T235-Tabelle1!$AD$223)+4,(Tabelle1!$T235-Tabelle1!$AD$223)/Tabelle1!$AD$224+4))</f>
        <v>#N/A</v>
      </c>
      <c r="F545" s="9">
        <v>1</v>
      </c>
      <c r="G545" s="9">
        <v>2</v>
      </c>
      <c r="H545" s="9">
        <v>3</v>
      </c>
      <c r="I545" s="9">
        <v>4</v>
      </c>
      <c r="J545" s="9">
        <v>5</v>
      </c>
      <c r="K545" s="9">
        <v>6</v>
      </c>
      <c r="L545" s="10">
        <v>7</v>
      </c>
    </row>
    <row r="546" spans="4:12" x14ac:dyDescent="0.2">
      <c r="D546" s="9">
        <v>8</v>
      </c>
      <c r="E546" s="9" t="e">
        <f>IF(Tabelle1!$T236="",NA(),IF(ABS((Tabelle1!$T236-Tabelle1!$AD$223)/Tabelle1!$AD$224)&gt;3.5,3.5*(Tabelle1!$T236-Tabelle1!$AD$223)/ABS(Tabelle1!$T236-Tabelle1!$AD$223)+4,(Tabelle1!$T236-Tabelle1!$AD$223)/Tabelle1!$AD$224+4))</f>
        <v>#N/A</v>
      </c>
      <c r="F546" s="9">
        <v>1</v>
      </c>
      <c r="G546" s="9">
        <v>2</v>
      </c>
      <c r="H546" s="9">
        <v>3</v>
      </c>
      <c r="I546" s="9">
        <v>4</v>
      </c>
      <c r="J546" s="9">
        <v>5</v>
      </c>
      <c r="K546" s="9">
        <v>6</v>
      </c>
      <c r="L546" s="10">
        <v>7</v>
      </c>
    </row>
    <row r="547" spans="4:12" x14ac:dyDescent="0.2">
      <c r="D547" s="9">
        <v>9</v>
      </c>
      <c r="E547" s="9" t="e">
        <f>IF(Tabelle1!$T237="",NA(),IF(ABS((Tabelle1!$T237-Tabelle1!$AD$223)/Tabelle1!$AD$224)&gt;3.5,3.5*(Tabelle1!$T237-Tabelle1!$AD$223)/ABS(Tabelle1!$T237-Tabelle1!$AD$223)+4,(Tabelle1!$T237-Tabelle1!$AD$223)/Tabelle1!$AD$224+4))</f>
        <v>#N/A</v>
      </c>
      <c r="F547" s="9">
        <v>1</v>
      </c>
      <c r="G547" s="9">
        <v>2</v>
      </c>
      <c r="H547" s="9">
        <v>3</v>
      </c>
      <c r="I547" s="9">
        <v>4</v>
      </c>
      <c r="J547" s="9">
        <v>5</v>
      </c>
      <c r="K547" s="9">
        <v>6</v>
      </c>
      <c r="L547" s="10">
        <v>7</v>
      </c>
    </row>
    <row r="548" spans="4:12" x14ac:dyDescent="0.2">
      <c r="D548" s="9">
        <v>10</v>
      </c>
      <c r="E548" s="9" t="e">
        <f>IF(Tabelle1!$T238="",NA(),IF(ABS((Tabelle1!$T238-Tabelle1!$AD$223)/Tabelle1!$AD$224)&gt;3.5,3.5*(Tabelle1!$T238-Tabelle1!$AD$223)/ABS(Tabelle1!$T238-Tabelle1!$AD$223)+4,(Tabelle1!$T238-Tabelle1!$AD$223)/Tabelle1!$AD$224+4))</f>
        <v>#N/A</v>
      </c>
      <c r="F548" s="9">
        <v>1</v>
      </c>
      <c r="G548" s="9">
        <v>2</v>
      </c>
      <c r="H548" s="9">
        <v>3</v>
      </c>
      <c r="I548" s="9">
        <v>4</v>
      </c>
      <c r="J548" s="9">
        <v>5</v>
      </c>
      <c r="K548" s="9">
        <v>6</v>
      </c>
      <c r="L548" s="10">
        <v>7</v>
      </c>
    </row>
    <row r="549" spans="4:12" x14ac:dyDescent="0.2">
      <c r="D549" s="9">
        <v>11</v>
      </c>
      <c r="E549" s="9" t="e">
        <f>IF(Tabelle1!$T239="",NA(),IF(ABS((Tabelle1!$T239-Tabelle1!$AD$223)/Tabelle1!$AD$224)&gt;3.5,3.5*(Tabelle1!$T239-Tabelle1!$AD$223)/ABS(Tabelle1!$T239-Tabelle1!$AD$223)+4,(Tabelle1!$T239-Tabelle1!$AD$223)/Tabelle1!$AD$224+4))</f>
        <v>#N/A</v>
      </c>
      <c r="F549" s="9">
        <v>1</v>
      </c>
      <c r="G549" s="9">
        <v>2</v>
      </c>
      <c r="H549" s="9">
        <v>3</v>
      </c>
      <c r="I549" s="9">
        <v>4</v>
      </c>
      <c r="J549" s="9">
        <v>5</v>
      </c>
      <c r="K549" s="9">
        <v>6</v>
      </c>
      <c r="L549" s="10">
        <v>7</v>
      </c>
    </row>
    <row r="550" spans="4:12" x14ac:dyDescent="0.2">
      <c r="D550" s="9">
        <v>12</v>
      </c>
      <c r="E550" s="9" t="e">
        <f>IF(Tabelle1!$T240="",NA(),IF(ABS((Tabelle1!$T240-Tabelle1!$AD$223)/Tabelle1!$AD$224)&gt;3.5,3.5*(Tabelle1!$T240-Tabelle1!$AD$223)/ABS(Tabelle1!$T240-Tabelle1!$AD$223)+4,(Tabelle1!$T240-Tabelle1!$AD$223)/Tabelle1!$AD$224+4))</f>
        <v>#N/A</v>
      </c>
      <c r="F550" s="9">
        <v>1</v>
      </c>
      <c r="G550" s="9">
        <v>2</v>
      </c>
      <c r="H550" s="9">
        <v>3</v>
      </c>
      <c r="I550" s="9">
        <v>4</v>
      </c>
      <c r="J550" s="9">
        <v>5</v>
      </c>
      <c r="K550" s="9">
        <v>6</v>
      </c>
      <c r="L550" s="10">
        <v>7</v>
      </c>
    </row>
    <row r="551" spans="4:12" x14ac:dyDescent="0.2">
      <c r="D551" s="9">
        <v>13</v>
      </c>
      <c r="E551" s="9" t="e">
        <f>IF(Tabelle1!$T241="",NA(),IF(ABS((Tabelle1!$T241-Tabelle1!$AD$223)/Tabelle1!$AD$224)&gt;3.5,3.5*(Tabelle1!$T241-Tabelle1!$AD$223)/ABS(Tabelle1!$T241-Tabelle1!$AD$223)+4,(Tabelle1!$T241-Tabelle1!$AD$223)/Tabelle1!$AD$224+4))</f>
        <v>#N/A</v>
      </c>
      <c r="F551" s="9">
        <v>1</v>
      </c>
      <c r="G551" s="9">
        <v>2</v>
      </c>
      <c r="H551" s="9">
        <v>3</v>
      </c>
      <c r="I551" s="9">
        <v>4</v>
      </c>
      <c r="J551" s="9">
        <v>5</v>
      </c>
      <c r="K551" s="9">
        <v>6</v>
      </c>
      <c r="L551" s="10">
        <v>7</v>
      </c>
    </row>
    <row r="552" spans="4:12" x14ac:dyDescent="0.2">
      <c r="D552" s="9">
        <v>14</v>
      </c>
      <c r="E552" s="9" t="e">
        <f>IF(Tabelle1!$T242="",NA(),IF(ABS((Tabelle1!$T242-Tabelle1!$AD$223)/Tabelle1!$AD$224)&gt;3.5,3.5*(Tabelle1!$T242-Tabelle1!$AD$223)/ABS(Tabelle1!$T242-Tabelle1!$AD$223)+4,(Tabelle1!$T242-Tabelle1!$AD$223)/Tabelle1!$AD$224+4))</f>
        <v>#N/A</v>
      </c>
      <c r="F552" s="9">
        <v>1</v>
      </c>
      <c r="G552" s="9">
        <v>2</v>
      </c>
      <c r="H552" s="9">
        <v>3</v>
      </c>
      <c r="I552" s="9">
        <v>4</v>
      </c>
      <c r="J552" s="9">
        <v>5</v>
      </c>
      <c r="K552" s="9">
        <v>6</v>
      </c>
      <c r="L552" s="10">
        <v>7</v>
      </c>
    </row>
    <row r="553" spans="4:12" x14ac:dyDescent="0.2">
      <c r="D553" s="9">
        <v>15</v>
      </c>
      <c r="E553" s="9" t="e">
        <f>IF(Tabelle1!$T243="",NA(),IF(ABS((Tabelle1!$T243-Tabelle1!$AD$223)/Tabelle1!$AD$224)&gt;3.5,3.5*(Tabelle1!$T243-Tabelle1!$AD$223)/ABS(Tabelle1!$T243-Tabelle1!$AD$223)+4,(Tabelle1!$T243-Tabelle1!$AD$223)/Tabelle1!$AD$224+4))</f>
        <v>#N/A</v>
      </c>
      <c r="F553" s="9">
        <v>1</v>
      </c>
      <c r="G553" s="9">
        <v>2</v>
      </c>
      <c r="H553" s="9">
        <v>3</v>
      </c>
      <c r="I553" s="9">
        <v>4</v>
      </c>
      <c r="J553" s="9">
        <v>5</v>
      </c>
      <c r="K553" s="9">
        <v>6</v>
      </c>
      <c r="L553" s="10">
        <v>7</v>
      </c>
    </row>
    <row r="554" spans="4:12" x14ac:dyDescent="0.2">
      <c r="D554" s="9">
        <v>16</v>
      </c>
      <c r="E554" s="9" t="e">
        <f>IF(Tabelle1!$T244="",NA(),IF(ABS((Tabelle1!$T244-Tabelle1!$AD$223)/Tabelle1!$AD$224)&gt;3.5,3.5*(Tabelle1!$T244-Tabelle1!$AD$223)/ABS(Tabelle1!$T244-Tabelle1!$AD$223)+4,(Tabelle1!$T244-Tabelle1!$AD$223)/Tabelle1!$AD$224+4))</f>
        <v>#N/A</v>
      </c>
      <c r="F554" s="9">
        <v>1</v>
      </c>
      <c r="G554" s="9">
        <v>2</v>
      </c>
      <c r="H554" s="9">
        <v>3</v>
      </c>
      <c r="I554" s="9">
        <v>4</v>
      </c>
      <c r="J554" s="9">
        <v>5</v>
      </c>
      <c r="K554" s="9">
        <v>6</v>
      </c>
      <c r="L554" s="10">
        <v>7</v>
      </c>
    </row>
    <row r="555" spans="4:12" x14ac:dyDescent="0.2">
      <c r="D555" s="9">
        <v>17</v>
      </c>
      <c r="E555" s="9" t="e">
        <f>IF(Tabelle1!$T245="",NA(),IF(ABS((Tabelle1!$T245-Tabelle1!$AD$223)/Tabelle1!$AD$224)&gt;3.5,3.5*(Tabelle1!$T245-Tabelle1!$AD$223)/ABS(Tabelle1!$T245-Tabelle1!$AD$223)+4,(Tabelle1!$T245-Tabelle1!$AD$223)/Tabelle1!$AD$224+4))</f>
        <v>#N/A</v>
      </c>
      <c r="F555" s="9">
        <v>1</v>
      </c>
      <c r="G555" s="9">
        <v>2</v>
      </c>
      <c r="H555" s="9">
        <v>3</v>
      </c>
      <c r="I555" s="9">
        <v>4</v>
      </c>
      <c r="J555" s="9">
        <v>5</v>
      </c>
      <c r="K555" s="9">
        <v>6</v>
      </c>
      <c r="L555" s="10">
        <v>7</v>
      </c>
    </row>
    <row r="556" spans="4:12" x14ac:dyDescent="0.2">
      <c r="D556" s="9">
        <v>18</v>
      </c>
      <c r="E556" s="9" t="e">
        <f>IF(Tabelle1!$T246="",NA(),IF(ABS((Tabelle1!$T246-Tabelle1!$AD$223)/Tabelle1!$AD$224)&gt;3.5,3.5*(Tabelle1!$T246-Tabelle1!$AD$223)/ABS(Tabelle1!$T246-Tabelle1!$AD$223)+4,(Tabelle1!$T246-Tabelle1!$AD$223)/Tabelle1!$AD$224+4))</f>
        <v>#N/A</v>
      </c>
      <c r="F556" s="9">
        <v>1</v>
      </c>
      <c r="G556" s="9">
        <v>2</v>
      </c>
      <c r="H556" s="9">
        <v>3</v>
      </c>
      <c r="I556" s="9">
        <v>4</v>
      </c>
      <c r="J556" s="9">
        <v>5</v>
      </c>
      <c r="K556" s="9">
        <v>6</v>
      </c>
      <c r="L556" s="10">
        <v>7</v>
      </c>
    </row>
    <row r="557" spans="4:12" x14ac:dyDescent="0.2">
      <c r="D557" s="9">
        <v>19</v>
      </c>
      <c r="E557" s="9" t="e">
        <f>IF(Tabelle1!$T247="",NA(),IF(ABS((Tabelle1!$T247-Tabelle1!$AD$223)/Tabelle1!$AD$224)&gt;3.5,3.5*(Tabelle1!$T247-Tabelle1!$AD$223)/ABS(Tabelle1!$T247-Tabelle1!$AD$223)+4,(Tabelle1!$T247-Tabelle1!$AD$223)/Tabelle1!$AD$224+4))</f>
        <v>#N/A</v>
      </c>
      <c r="F557" s="9">
        <v>1</v>
      </c>
      <c r="G557" s="9">
        <v>2</v>
      </c>
      <c r="H557" s="9">
        <v>3</v>
      </c>
      <c r="I557" s="9">
        <v>4</v>
      </c>
      <c r="J557" s="9">
        <v>5</v>
      </c>
      <c r="K557" s="9">
        <v>6</v>
      </c>
      <c r="L557" s="10">
        <v>7</v>
      </c>
    </row>
    <row r="558" spans="4:12" x14ac:dyDescent="0.2">
      <c r="D558" s="9">
        <v>20</v>
      </c>
      <c r="E558" s="9" t="e">
        <f>IF(Tabelle1!$T248="",NA(),IF(ABS((Tabelle1!$T248-Tabelle1!$AD$223)/Tabelle1!$AD$224)&gt;3.5,3.5*(Tabelle1!$T248-Tabelle1!$AD$223)/ABS(Tabelle1!$T248-Tabelle1!$AD$223)+4,(Tabelle1!$T248-Tabelle1!$AD$223)/Tabelle1!$AD$224+4))</f>
        <v>#N/A</v>
      </c>
      <c r="F558" s="9">
        <v>1</v>
      </c>
      <c r="G558" s="9">
        <v>2</v>
      </c>
      <c r="H558" s="9">
        <v>3</v>
      </c>
      <c r="I558" s="9">
        <v>4</v>
      </c>
      <c r="J558" s="9">
        <v>5</v>
      </c>
      <c r="K558" s="9">
        <v>6</v>
      </c>
      <c r="L558" s="10">
        <v>7</v>
      </c>
    </row>
    <row r="559" spans="4:12" x14ac:dyDescent="0.2">
      <c r="D559" s="9">
        <v>21</v>
      </c>
      <c r="E559" s="9" t="e">
        <f>IF(Tabelle1!$T249="",NA(),IF(ABS((Tabelle1!$T249-Tabelle1!$AD$223)/Tabelle1!$AD$224)&gt;3.5,3.5*(Tabelle1!$T249-Tabelle1!$AD$223)/ABS(Tabelle1!$T249-Tabelle1!$AD$223)+4,(Tabelle1!$T249-Tabelle1!$AD$223)/Tabelle1!$AD$224+4))</f>
        <v>#N/A</v>
      </c>
      <c r="F559" s="9">
        <v>1</v>
      </c>
      <c r="G559" s="9">
        <v>2</v>
      </c>
      <c r="H559" s="9">
        <v>3</v>
      </c>
      <c r="I559" s="9">
        <v>4</v>
      </c>
      <c r="J559" s="9">
        <v>5</v>
      </c>
      <c r="K559" s="9">
        <v>6</v>
      </c>
      <c r="L559" s="10">
        <v>7</v>
      </c>
    </row>
    <row r="560" spans="4:12" x14ac:dyDescent="0.2">
      <c r="D560" s="9">
        <v>22</v>
      </c>
      <c r="E560" s="9" t="e">
        <f>IF(Tabelle1!$T250="",NA(),IF(ABS((Tabelle1!$T250-Tabelle1!$AD$223)/Tabelle1!$AD$224)&gt;3.5,3.5*(Tabelle1!$T250-Tabelle1!$AD$223)/ABS(Tabelle1!$T250-Tabelle1!$AD$223)+4,(Tabelle1!$T250-Tabelle1!$AD$223)/Tabelle1!$AD$224+4))</f>
        <v>#N/A</v>
      </c>
      <c r="F560" s="9">
        <v>1</v>
      </c>
      <c r="G560" s="9">
        <v>2</v>
      </c>
      <c r="H560" s="9">
        <v>3</v>
      </c>
      <c r="I560" s="9">
        <v>4</v>
      </c>
      <c r="J560" s="9">
        <v>5</v>
      </c>
      <c r="K560" s="9">
        <v>6</v>
      </c>
      <c r="L560" s="10">
        <v>7</v>
      </c>
    </row>
    <row r="561" spans="4:14" x14ac:dyDescent="0.2">
      <c r="D561" s="9">
        <v>23</v>
      </c>
      <c r="E561" s="9" t="e">
        <f>IF(Tabelle1!$T251="",NA(),IF(ABS((Tabelle1!$T251-Tabelle1!$AD$223)/Tabelle1!$AD$224)&gt;3.5,3.5*(Tabelle1!$T251-Tabelle1!$AD$223)/ABS(Tabelle1!$T251-Tabelle1!$AD$223)+4,(Tabelle1!$T251-Tabelle1!$AD$223)/Tabelle1!$AD$224+4))</f>
        <v>#N/A</v>
      </c>
      <c r="F561" s="9">
        <v>1</v>
      </c>
      <c r="G561" s="9">
        <v>2</v>
      </c>
      <c r="H561" s="9">
        <v>3</v>
      </c>
      <c r="I561" s="9">
        <v>4</v>
      </c>
      <c r="J561" s="9">
        <v>5</v>
      </c>
      <c r="K561" s="9">
        <v>6</v>
      </c>
      <c r="L561" s="10">
        <v>7</v>
      </c>
    </row>
    <row r="562" spans="4:14" x14ac:dyDescent="0.2">
      <c r="D562" s="9">
        <v>24</v>
      </c>
      <c r="E562" s="9" t="e">
        <f>IF(Tabelle1!$T252="",NA(),IF(ABS((Tabelle1!$T252-Tabelle1!$AD$223)/Tabelle1!$AD$224)&gt;3.5,3.5*(Tabelle1!$T252-Tabelle1!$AD$223)/ABS(Tabelle1!$T252-Tabelle1!$AD$223)+4,(Tabelle1!$T252-Tabelle1!$AD$223)/Tabelle1!$AD$224+4))</f>
        <v>#N/A</v>
      </c>
      <c r="F562" s="9">
        <v>1</v>
      </c>
      <c r="G562" s="9">
        <v>2</v>
      </c>
      <c r="H562" s="9">
        <v>3</v>
      </c>
      <c r="I562" s="9">
        <v>4</v>
      </c>
      <c r="J562" s="9">
        <v>5</v>
      </c>
      <c r="K562" s="9">
        <v>6</v>
      </c>
      <c r="L562" s="10">
        <v>7</v>
      </c>
    </row>
    <row r="563" spans="4:14" ht="13.5" thickBot="1" x14ac:dyDescent="0.25">
      <c r="D563" s="12">
        <v>25</v>
      </c>
      <c r="E563" s="9" t="e">
        <f>IF(Tabelle1!$T253="",NA(),IF(ABS((Tabelle1!$T253-Tabelle1!$AD$223)/Tabelle1!$AD$224)&gt;3.5,3.5*(Tabelle1!$T253-Tabelle1!$AD$223)/ABS(Tabelle1!$T253-Tabelle1!$AD$223)+4,(Tabelle1!$T253-Tabelle1!$AD$223)/Tabelle1!$AD$224+4))</f>
        <v>#N/A</v>
      </c>
      <c r="F563" s="12">
        <v>1</v>
      </c>
      <c r="G563" s="12">
        <v>2</v>
      </c>
      <c r="H563" s="12">
        <v>3</v>
      </c>
      <c r="I563" s="12">
        <v>4</v>
      </c>
      <c r="J563" s="12">
        <v>5</v>
      </c>
      <c r="K563" s="12">
        <v>6</v>
      </c>
      <c r="L563" s="13">
        <v>7</v>
      </c>
    </row>
    <row r="564" spans="4:14" ht="13.5" thickBot="1" x14ac:dyDescent="0.25"/>
    <row r="565" spans="4:14" x14ac:dyDescent="0.2">
      <c r="D565" s="2" t="s">
        <v>15</v>
      </c>
      <c r="E565" s="2" t="s">
        <v>26</v>
      </c>
      <c r="F565" s="14" t="s">
        <v>16</v>
      </c>
      <c r="G565" s="14" t="s">
        <v>17</v>
      </c>
      <c r="H565" s="14" t="s">
        <v>18</v>
      </c>
      <c r="I565" s="14" t="s">
        <v>19</v>
      </c>
      <c r="J565" s="14" t="s">
        <v>20</v>
      </c>
      <c r="K565" s="14" t="s">
        <v>21</v>
      </c>
      <c r="L565" s="15" t="s">
        <v>22</v>
      </c>
      <c r="N565">
        <v>7.3</v>
      </c>
    </row>
    <row r="566" spans="4:14" x14ac:dyDescent="0.2">
      <c r="D566" s="5"/>
      <c r="E566" s="5"/>
      <c r="F566" s="5"/>
      <c r="G566" s="5"/>
      <c r="H566" s="5"/>
      <c r="I566" s="5"/>
      <c r="J566" s="5"/>
      <c r="K566" s="5"/>
      <c r="L566" s="8"/>
    </row>
    <row r="567" spans="4:14" x14ac:dyDescent="0.2">
      <c r="D567" s="9">
        <v>1</v>
      </c>
      <c r="E567" s="9" t="e">
        <f>IF(Tabelle1!$AL229="",NA(),IF(ABS((Tabelle1!$AL229-Tabelle1!$AV$223)/Tabelle1!$AV$224)&gt;3.5,3.5*(Tabelle1!$AL229-Tabelle1!$AV$223)/ABS(Tabelle1!$AL229-Tabelle1!$AV$223)+4,(Tabelle1!$AL229-Tabelle1!$AV$223)/Tabelle1!$AV$224+4))</f>
        <v>#N/A</v>
      </c>
      <c r="F567" s="9">
        <v>1</v>
      </c>
      <c r="G567" s="9">
        <v>2</v>
      </c>
      <c r="H567" s="9">
        <v>3</v>
      </c>
      <c r="I567" s="9">
        <v>4</v>
      </c>
      <c r="J567" s="9">
        <v>5</v>
      </c>
      <c r="K567" s="9">
        <v>6</v>
      </c>
      <c r="L567" s="10">
        <v>7</v>
      </c>
    </row>
    <row r="568" spans="4:14" x14ac:dyDescent="0.2">
      <c r="D568" s="9">
        <v>2</v>
      </c>
      <c r="E568" s="9" t="e">
        <f>IF(Tabelle1!$AL230="",NA(),IF(ABS((Tabelle1!$AL230-Tabelle1!$AV$223)/Tabelle1!$AV$224)&gt;3.5,3.5*(Tabelle1!$AL230-Tabelle1!$AV$223)/ABS(Tabelle1!$AL230-Tabelle1!$AV$223)+4,(Tabelle1!$AL230-Tabelle1!$AV$223)/Tabelle1!$AV$224+4))</f>
        <v>#N/A</v>
      </c>
      <c r="F568" s="9">
        <v>1</v>
      </c>
      <c r="G568" s="9">
        <v>2</v>
      </c>
      <c r="H568" s="9">
        <v>3</v>
      </c>
      <c r="I568" s="9">
        <v>4</v>
      </c>
      <c r="J568" s="9">
        <v>5</v>
      </c>
      <c r="K568" s="9">
        <v>6</v>
      </c>
      <c r="L568" s="10">
        <v>7</v>
      </c>
    </row>
    <row r="569" spans="4:14" x14ac:dyDescent="0.2">
      <c r="D569" s="9">
        <v>3</v>
      </c>
      <c r="E569" s="9" t="e">
        <f>IF(Tabelle1!$AL231="",NA(),IF(ABS((Tabelle1!$AL231-Tabelle1!$AV$223)/Tabelle1!$AV$224)&gt;3.5,3.5*(Tabelle1!$AL231-Tabelle1!$AV$223)/ABS(Tabelle1!$AL231-Tabelle1!$AV$223)+4,(Tabelle1!$AL231-Tabelle1!$AV$223)/Tabelle1!$AV$224+4))</f>
        <v>#N/A</v>
      </c>
      <c r="F569" s="9">
        <v>1</v>
      </c>
      <c r="G569" s="9">
        <v>2</v>
      </c>
      <c r="H569" s="9">
        <v>3</v>
      </c>
      <c r="I569" s="9">
        <v>4</v>
      </c>
      <c r="J569" s="9">
        <v>5</v>
      </c>
      <c r="K569" s="9">
        <v>6</v>
      </c>
      <c r="L569" s="10">
        <v>7</v>
      </c>
    </row>
    <row r="570" spans="4:14" x14ac:dyDescent="0.2">
      <c r="D570" s="9">
        <v>4</v>
      </c>
      <c r="E570" s="9" t="e">
        <f>IF(Tabelle1!$AL232="",NA(),IF(ABS((Tabelle1!$AL232-Tabelle1!$AV$223)/Tabelle1!$AV$224)&gt;3.5,3.5*(Tabelle1!$AL232-Tabelle1!$AV$223)/ABS(Tabelle1!$AL232-Tabelle1!$AV$223)+4,(Tabelle1!$AL232-Tabelle1!$AV$223)/Tabelle1!$AV$224+4))</f>
        <v>#N/A</v>
      </c>
      <c r="F570" s="9">
        <v>1</v>
      </c>
      <c r="G570" s="9">
        <v>2</v>
      </c>
      <c r="H570" s="9">
        <v>3</v>
      </c>
      <c r="I570" s="9">
        <v>4</v>
      </c>
      <c r="J570" s="9">
        <v>5</v>
      </c>
      <c r="K570" s="9">
        <v>6</v>
      </c>
      <c r="L570" s="10">
        <v>7</v>
      </c>
    </row>
    <row r="571" spans="4:14" x14ac:dyDescent="0.2">
      <c r="D571" s="9">
        <v>5</v>
      </c>
      <c r="E571" s="9" t="e">
        <f>IF(Tabelle1!$AL233="",NA(),IF(ABS((Tabelle1!$AL233-Tabelle1!$AV$223)/Tabelle1!$AV$224)&gt;3.5,3.5*(Tabelle1!$AL233-Tabelle1!$AV$223)/ABS(Tabelle1!$AL233-Tabelle1!$AV$223)+4,(Tabelle1!$AL233-Tabelle1!$AV$223)/Tabelle1!$AV$224+4))</f>
        <v>#N/A</v>
      </c>
      <c r="F571" s="9">
        <v>1</v>
      </c>
      <c r="G571" s="9">
        <v>2</v>
      </c>
      <c r="H571" s="9">
        <v>3</v>
      </c>
      <c r="I571" s="9">
        <v>4</v>
      </c>
      <c r="J571" s="9">
        <v>5</v>
      </c>
      <c r="K571" s="9">
        <v>6</v>
      </c>
      <c r="L571" s="10">
        <v>7</v>
      </c>
    </row>
    <row r="572" spans="4:14" x14ac:dyDescent="0.2">
      <c r="D572" s="9">
        <v>6</v>
      </c>
      <c r="E572" s="9" t="e">
        <f>IF(Tabelle1!$AL234="",NA(),IF(ABS((Tabelle1!$AL234-Tabelle1!$AV$223)/Tabelle1!$AV$224)&gt;3.5,3.5*(Tabelle1!$AL234-Tabelle1!$AV$223)/ABS(Tabelle1!$AL234-Tabelle1!$AV$223)+4,(Tabelle1!$AL234-Tabelle1!$AV$223)/Tabelle1!$AV$224+4))</f>
        <v>#N/A</v>
      </c>
      <c r="F572" s="9">
        <v>1</v>
      </c>
      <c r="G572" s="9">
        <v>2</v>
      </c>
      <c r="H572" s="9">
        <v>3</v>
      </c>
      <c r="I572" s="9">
        <v>4</v>
      </c>
      <c r="J572" s="9">
        <v>5</v>
      </c>
      <c r="K572" s="9">
        <v>6</v>
      </c>
      <c r="L572" s="10">
        <v>7</v>
      </c>
    </row>
    <row r="573" spans="4:14" x14ac:dyDescent="0.2">
      <c r="D573" s="9">
        <v>7</v>
      </c>
      <c r="E573" s="9" t="e">
        <f>IF(Tabelle1!$AL235="",NA(),IF(ABS((Tabelle1!$AL235-Tabelle1!$AV$223)/Tabelle1!$AV$224)&gt;3.5,3.5*(Tabelle1!$AL235-Tabelle1!$AV$223)/ABS(Tabelle1!$AL235-Tabelle1!$AV$223)+4,(Tabelle1!$AL235-Tabelle1!$AV$223)/Tabelle1!$AV$224+4))</f>
        <v>#N/A</v>
      </c>
      <c r="F573" s="9">
        <v>1</v>
      </c>
      <c r="G573" s="9">
        <v>2</v>
      </c>
      <c r="H573" s="9">
        <v>3</v>
      </c>
      <c r="I573" s="9">
        <v>4</v>
      </c>
      <c r="J573" s="9">
        <v>5</v>
      </c>
      <c r="K573" s="9">
        <v>6</v>
      </c>
      <c r="L573" s="10">
        <v>7</v>
      </c>
    </row>
    <row r="574" spans="4:14" x14ac:dyDescent="0.2">
      <c r="D574" s="9">
        <v>8</v>
      </c>
      <c r="E574" s="9" t="e">
        <f>IF(Tabelle1!$AL236="",NA(),IF(ABS((Tabelle1!$AL236-Tabelle1!$AV$223)/Tabelle1!$AV$224)&gt;3.5,3.5*(Tabelle1!$AL236-Tabelle1!$AV$223)/ABS(Tabelle1!$AL236-Tabelle1!$AV$223)+4,(Tabelle1!$AL236-Tabelle1!$AV$223)/Tabelle1!$AV$224+4))</f>
        <v>#N/A</v>
      </c>
      <c r="F574" s="9">
        <v>1</v>
      </c>
      <c r="G574" s="9">
        <v>2</v>
      </c>
      <c r="H574" s="9">
        <v>3</v>
      </c>
      <c r="I574" s="9">
        <v>4</v>
      </c>
      <c r="J574" s="9">
        <v>5</v>
      </c>
      <c r="K574" s="9">
        <v>6</v>
      </c>
      <c r="L574" s="10">
        <v>7</v>
      </c>
    </row>
    <row r="575" spans="4:14" x14ac:dyDescent="0.2">
      <c r="D575" s="9">
        <v>9</v>
      </c>
      <c r="E575" s="9" t="e">
        <f>IF(Tabelle1!$AL237="",NA(),IF(ABS((Tabelle1!$AL237-Tabelle1!$AV$223)/Tabelle1!$AV$224)&gt;3.5,3.5*(Tabelle1!$AL237-Tabelle1!$AV$223)/ABS(Tabelle1!$AL237-Tabelle1!$AV$223)+4,(Tabelle1!$AL237-Tabelle1!$AV$223)/Tabelle1!$AV$224+4))</f>
        <v>#N/A</v>
      </c>
      <c r="F575" s="9">
        <v>1</v>
      </c>
      <c r="G575" s="9">
        <v>2</v>
      </c>
      <c r="H575" s="9">
        <v>3</v>
      </c>
      <c r="I575" s="9">
        <v>4</v>
      </c>
      <c r="J575" s="9">
        <v>5</v>
      </c>
      <c r="K575" s="9">
        <v>6</v>
      </c>
      <c r="L575" s="10">
        <v>7</v>
      </c>
    </row>
    <row r="576" spans="4:14" x14ac:dyDescent="0.2">
      <c r="D576" s="9">
        <v>10</v>
      </c>
      <c r="E576" s="9" t="e">
        <f>IF(Tabelle1!$AL238="",NA(),IF(ABS((Tabelle1!$AL238-Tabelle1!$AV$223)/Tabelle1!$AV$224)&gt;3.5,3.5*(Tabelle1!$AL238-Tabelle1!$AV$223)/ABS(Tabelle1!$AL238-Tabelle1!$AV$223)+4,(Tabelle1!$AL238-Tabelle1!$AV$223)/Tabelle1!$AV$224+4))</f>
        <v>#N/A</v>
      </c>
      <c r="F576" s="9">
        <v>1</v>
      </c>
      <c r="G576" s="9">
        <v>2</v>
      </c>
      <c r="H576" s="9">
        <v>3</v>
      </c>
      <c r="I576" s="9">
        <v>4</v>
      </c>
      <c r="J576" s="9">
        <v>5</v>
      </c>
      <c r="K576" s="9">
        <v>6</v>
      </c>
      <c r="L576" s="10">
        <v>7</v>
      </c>
    </row>
    <row r="577" spans="4:14" x14ac:dyDescent="0.2">
      <c r="D577" s="9">
        <v>11</v>
      </c>
      <c r="E577" s="9" t="e">
        <f>IF(Tabelle1!$AL239="",NA(),IF(ABS((Tabelle1!$AL239-Tabelle1!$AV$223)/Tabelle1!$AV$224)&gt;3.5,3.5*(Tabelle1!$AL239-Tabelle1!$AV$223)/ABS(Tabelle1!$AL239-Tabelle1!$AV$223)+4,(Tabelle1!$AL239-Tabelle1!$AV$223)/Tabelle1!$AV$224+4))</f>
        <v>#N/A</v>
      </c>
      <c r="F577" s="9">
        <v>1</v>
      </c>
      <c r="G577" s="9">
        <v>2</v>
      </c>
      <c r="H577" s="9">
        <v>3</v>
      </c>
      <c r="I577" s="9">
        <v>4</v>
      </c>
      <c r="J577" s="9">
        <v>5</v>
      </c>
      <c r="K577" s="9">
        <v>6</v>
      </c>
      <c r="L577" s="10">
        <v>7</v>
      </c>
    </row>
    <row r="578" spans="4:14" x14ac:dyDescent="0.2">
      <c r="D578" s="9">
        <v>12</v>
      </c>
      <c r="E578" s="9" t="e">
        <f>IF(Tabelle1!$AL240="",NA(),IF(ABS((Tabelle1!$AL240-Tabelle1!$AV$223)/Tabelle1!$AV$224)&gt;3.5,3.5*(Tabelle1!$AL240-Tabelle1!$AV$223)/ABS(Tabelle1!$AL240-Tabelle1!$AV$223)+4,(Tabelle1!$AL240-Tabelle1!$AV$223)/Tabelle1!$AV$224+4))</f>
        <v>#N/A</v>
      </c>
      <c r="F578" s="9">
        <v>1</v>
      </c>
      <c r="G578" s="9">
        <v>2</v>
      </c>
      <c r="H578" s="9">
        <v>3</v>
      </c>
      <c r="I578" s="9">
        <v>4</v>
      </c>
      <c r="J578" s="9">
        <v>5</v>
      </c>
      <c r="K578" s="9">
        <v>6</v>
      </c>
      <c r="L578" s="10">
        <v>7</v>
      </c>
    </row>
    <row r="579" spans="4:14" x14ac:dyDescent="0.2">
      <c r="D579" s="9">
        <v>13</v>
      </c>
      <c r="E579" s="9" t="e">
        <f>IF(Tabelle1!$AL241="",NA(),IF(ABS((Tabelle1!$AL241-Tabelle1!$AV$223)/Tabelle1!$AV$224)&gt;3.5,3.5*(Tabelle1!$AL241-Tabelle1!$AV$223)/ABS(Tabelle1!$AL241-Tabelle1!$AV$223)+4,(Tabelle1!$AL241-Tabelle1!$AV$223)/Tabelle1!$AV$224+4))</f>
        <v>#N/A</v>
      </c>
      <c r="F579" s="9">
        <v>1</v>
      </c>
      <c r="G579" s="9">
        <v>2</v>
      </c>
      <c r="H579" s="9">
        <v>3</v>
      </c>
      <c r="I579" s="9">
        <v>4</v>
      </c>
      <c r="J579" s="9">
        <v>5</v>
      </c>
      <c r="K579" s="9">
        <v>6</v>
      </c>
      <c r="L579" s="10">
        <v>7</v>
      </c>
    </row>
    <row r="580" spans="4:14" x14ac:dyDescent="0.2">
      <c r="D580" s="9">
        <v>14</v>
      </c>
      <c r="E580" s="9" t="e">
        <f>IF(Tabelle1!$AL242="",NA(),IF(ABS((Tabelle1!$AL242-Tabelle1!$AV$223)/Tabelle1!$AV$224)&gt;3.5,3.5*(Tabelle1!$AL242-Tabelle1!$AV$223)/ABS(Tabelle1!$AL242-Tabelle1!$AV$223)+4,(Tabelle1!$AL242-Tabelle1!$AV$223)/Tabelle1!$AV$224+4))</f>
        <v>#N/A</v>
      </c>
      <c r="F580" s="9">
        <v>1</v>
      </c>
      <c r="G580" s="9">
        <v>2</v>
      </c>
      <c r="H580" s="9">
        <v>3</v>
      </c>
      <c r="I580" s="9">
        <v>4</v>
      </c>
      <c r="J580" s="9">
        <v>5</v>
      </c>
      <c r="K580" s="9">
        <v>6</v>
      </c>
      <c r="L580" s="10">
        <v>7</v>
      </c>
    </row>
    <row r="581" spans="4:14" x14ac:dyDescent="0.2">
      <c r="D581" s="9">
        <v>15</v>
      </c>
      <c r="E581" s="9" t="e">
        <f>IF(Tabelle1!$AL243="",NA(),IF(ABS((Tabelle1!$AL243-Tabelle1!$AV$223)/Tabelle1!$AV$224)&gt;3.5,3.5*(Tabelle1!$AL243-Tabelle1!$AV$223)/ABS(Tabelle1!$AL243-Tabelle1!$AV$223)+4,(Tabelle1!$AL243-Tabelle1!$AV$223)/Tabelle1!$AV$224+4))</f>
        <v>#N/A</v>
      </c>
      <c r="F581" s="9">
        <v>1</v>
      </c>
      <c r="G581" s="9">
        <v>2</v>
      </c>
      <c r="H581" s="9">
        <v>3</v>
      </c>
      <c r="I581" s="9">
        <v>4</v>
      </c>
      <c r="J581" s="9">
        <v>5</v>
      </c>
      <c r="K581" s="9">
        <v>6</v>
      </c>
      <c r="L581" s="10">
        <v>7</v>
      </c>
    </row>
    <row r="582" spans="4:14" x14ac:dyDescent="0.2">
      <c r="D582" s="9">
        <v>16</v>
      </c>
      <c r="E582" s="9" t="e">
        <f>IF(Tabelle1!$AL244="",NA(),IF(ABS((Tabelle1!$AL244-Tabelle1!$AV$223)/Tabelle1!$AV$224)&gt;3.5,3.5*(Tabelle1!$AL244-Tabelle1!$AV$223)/ABS(Tabelle1!$AL244-Tabelle1!$AV$223)+4,(Tabelle1!$AL244-Tabelle1!$AV$223)/Tabelle1!$AV$224+4))</f>
        <v>#N/A</v>
      </c>
      <c r="F582" s="9">
        <v>1</v>
      </c>
      <c r="G582" s="9">
        <v>2</v>
      </c>
      <c r="H582" s="9">
        <v>3</v>
      </c>
      <c r="I582" s="9">
        <v>4</v>
      </c>
      <c r="J582" s="9">
        <v>5</v>
      </c>
      <c r="K582" s="9">
        <v>6</v>
      </c>
      <c r="L582" s="10">
        <v>7</v>
      </c>
    </row>
    <row r="583" spans="4:14" x14ac:dyDescent="0.2">
      <c r="D583" s="9">
        <v>17</v>
      </c>
      <c r="E583" s="9" t="e">
        <f>IF(Tabelle1!$AL245="",NA(),IF(ABS((Tabelle1!$AL245-Tabelle1!$AV$223)/Tabelle1!$AV$224)&gt;3.5,3.5*(Tabelle1!$AL245-Tabelle1!$AV$223)/ABS(Tabelle1!$AL245-Tabelle1!$AV$223)+4,(Tabelle1!$AL245-Tabelle1!$AV$223)/Tabelle1!$AV$224+4))</f>
        <v>#N/A</v>
      </c>
      <c r="F583" s="9">
        <v>1</v>
      </c>
      <c r="G583" s="9">
        <v>2</v>
      </c>
      <c r="H583" s="9">
        <v>3</v>
      </c>
      <c r="I583" s="9">
        <v>4</v>
      </c>
      <c r="J583" s="9">
        <v>5</v>
      </c>
      <c r="K583" s="9">
        <v>6</v>
      </c>
      <c r="L583" s="10">
        <v>7</v>
      </c>
    </row>
    <row r="584" spans="4:14" x14ac:dyDescent="0.2">
      <c r="D584" s="9">
        <v>18</v>
      </c>
      <c r="E584" s="9" t="e">
        <f>IF(Tabelle1!$AL246="",NA(),IF(ABS((Tabelle1!$AL246-Tabelle1!$AV$223)/Tabelle1!$AV$224)&gt;3.5,3.5*(Tabelle1!$AL246-Tabelle1!$AV$223)/ABS(Tabelle1!$AL246-Tabelle1!$AV$223)+4,(Tabelle1!$AL246-Tabelle1!$AV$223)/Tabelle1!$AV$224+4))</f>
        <v>#N/A</v>
      </c>
      <c r="F584" s="9">
        <v>1</v>
      </c>
      <c r="G584" s="9">
        <v>2</v>
      </c>
      <c r="H584" s="9">
        <v>3</v>
      </c>
      <c r="I584" s="9">
        <v>4</v>
      </c>
      <c r="J584" s="9">
        <v>5</v>
      </c>
      <c r="K584" s="9">
        <v>6</v>
      </c>
      <c r="L584" s="10">
        <v>7</v>
      </c>
    </row>
    <row r="585" spans="4:14" x14ac:dyDescent="0.2">
      <c r="D585" s="9">
        <v>19</v>
      </c>
      <c r="E585" s="9" t="e">
        <f>IF(Tabelle1!$AL247="",NA(),IF(ABS((Tabelle1!$AL247-Tabelle1!$AV$223)/Tabelle1!$AV$224)&gt;3.5,3.5*(Tabelle1!$AL247-Tabelle1!$AV$223)/ABS(Tabelle1!$AL247-Tabelle1!$AV$223)+4,(Tabelle1!$AL247-Tabelle1!$AV$223)/Tabelle1!$AV$224+4))</f>
        <v>#N/A</v>
      </c>
      <c r="F585" s="9">
        <v>1</v>
      </c>
      <c r="G585" s="9">
        <v>2</v>
      </c>
      <c r="H585" s="9">
        <v>3</v>
      </c>
      <c r="I585" s="9">
        <v>4</v>
      </c>
      <c r="J585" s="9">
        <v>5</v>
      </c>
      <c r="K585" s="9">
        <v>6</v>
      </c>
      <c r="L585" s="10">
        <v>7</v>
      </c>
    </row>
    <row r="586" spans="4:14" x14ac:dyDescent="0.2">
      <c r="D586" s="9">
        <v>20</v>
      </c>
      <c r="E586" s="9" t="e">
        <f>IF(Tabelle1!$AL248="",NA(),IF(ABS((Tabelle1!$AL248-Tabelle1!$AV$223)/Tabelle1!$AV$224)&gt;3.5,3.5*(Tabelle1!$AL248-Tabelle1!$AV$223)/ABS(Tabelle1!$AL248-Tabelle1!$AV$223)+4,(Tabelle1!$AL248-Tabelle1!$AV$223)/Tabelle1!$AV$224+4))</f>
        <v>#N/A</v>
      </c>
      <c r="F586" s="9">
        <v>1</v>
      </c>
      <c r="G586" s="9">
        <v>2</v>
      </c>
      <c r="H586" s="9">
        <v>3</v>
      </c>
      <c r="I586" s="9">
        <v>4</v>
      </c>
      <c r="J586" s="9">
        <v>5</v>
      </c>
      <c r="K586" s="9">
        <v>6</v>
      </c>
      <c r="L586" s="10">
        <v>7</v>
      </c>
    </row>
    <row r="587" spans="4:14" x14ac:dyDescent="0.2">
      <c r="D587" s="9">
        <v>21</v>
      </c>
      <c r="E587" s="9" t="e">
        <f>IF(Tabelle1!$AL249="",NA(),IF(ABS((Tabelle1!$AL249-Tabelle1!$AV$223)/Tabelle1!$AV$224)&gt;3.5,3.5*(Tabelle1!$AL249-Tabelle1!$AV$223)/ABS(Tabelle1!$AL249-Tabelle1!$AV$223)+4,(Tabelle1!$AL249-Tabelle1!$AV$223)/Tabelle1!$AV$224+4))</f>
        <v>#N/A</v>
      </c>
      <c r="F587" s="9">
        <v>1</v>
      </c>
      <c r="G587" s="9">
        <v>2</v>
      </c>
      <c r="H587" s="9">
        <v>3</v>
      </c>
      <c r="I587" s="9">
        <v>4</v>
      </c>
      <c r="J587" s="9">
        <v>5</v>
      </c>
      <c r="K587" s="9">
        <v>6</v>
      </c>
      <c r="L587" s="10">
        <v>7</v>
      </c>
    </row>
    <row r="588" spans="4:14" x14ac:dyDescent="0.2">
      <c r="D588" s="9">
        <v>22</v>
      </c>
      <c r="E588" s="9" t="e">
        <f>IF(Tabelle1!$AL250="",NA(),IF(ABS((Tabelle1!$AL250-Tabelle1!$AV$223)/Tabelle1!$AV$224)&gt;3.5,3.5*(Tabelle1!$AL250-Tabelle1!$AV$223)/ABS(Tabelle1!$AL250-Tabelle1!$AV$223)+4,(Tabelle1!$AL250-Tabelle1!$AV$223)/Tabelle1!$AV$224+4))</f>
        <v>#N/A</v>
      </c>
      <c r="F588" s="9">
        <v>1</v>
      </c>
      <c r="G588" s="9">
        <v>2</v>
      </c>
      <c r="H588" s="9">
        <v>3</v>
      </c>
      <c r="I588" s="9">
        <v>4</v>
      </c>
      <c r="J588" s="9">
        <v>5</v>
      </c>
      <c r="K588" s="9">
        <v>6</v>
      </c>
      <c r="L588" s="10">
        <v>7</v>
      </c>
    </row>
    <row r="589" spans="4:14" x14ac:dyDescent="0.2">
      <c r="D589" s="9">
        <v>23</v>
      </c>
      <c r="E589" s="9" t="e">
        <f>IF(Tabelle1!$AL251="",NA(),IF(ABS((Tabelle1!$AL251-Tabelle1!$AV$223)/Tabelle1!$AV$224)&gt;3.5,3.5*(Tabelle1!$AL251-Tabelle1!$AV$223)/ABS(Tabelle1!$AL251-Tabelle1!$AV$223)+4,(Tabelle1!$AL251-Tabelle1!$AV$223)/Tabelle1!$AV$224+4))</f>
        <v>#N/A</v>
      </c>
      <c r="F589" s="9">
        <v>1</v>
      </c>
      <c r="G589" s="9">
        <v>2</v>
      </c>
      <c r="H589" s="9">
        <v>3</v>
      </c>
      <c r="I589" s="9">
        <v>4</v>
      </c>
      <c r="J589" s="9">
        <v>5</v>
      </c>
      <c r="K589" s="9">
        <v>6</v>
      </c>
      <c r="L589" s="10">
        <v>7</v>
      </c>
    </row>
    <row r="590" spans="4:14" x14ac:dyDescent="0.2">
      <c r="D590" s="9">
        <v>24</v>
      </c>
      <c r="E590" s="9" t="e">
        <f>IF(Tabelle1!$AL252="",NA(),IF(ABS((Tabelle1!$AL252-Tabelle1!$AV$223)/Tabelle1!$AV$224)&gt;3.5,3.5*(Tabelle1!$AL252-Tabelle1!$AV$223)/ABS(Tabelle1!$AL252-Tabelle1!$AV$223)+4,(Tabelle1!$AL252-Tabelle1!$AV$223)/Tabelle1!$AV$224+4))</f>
        <v>#N/A</v>
      </c>
      <c r="F590" s="9">
        <v>1</v>
      </c>
      <c r="G590" s="9">
        <v>2</v>
      </c>
      <c r="H590" s="9">
        <v>3</v>
      </c>
      <c r="I590" s="9">
        <v>4</v>
      </c>
      <c r="J590" s="9">
        <v>5</v>
      </c>
      <c r="K590" s="9">
        <v>6</v>
      </c>
      <c r="L590" s="10">
        <v>7</v>
      </c>
    </row>
    <row r="591" spans="4:14" ht="13.5" thickBot="1" x14ac:dyDescent="0.25">
      <c r="D591" s="12">
        <v>25</v>
      </c>
      <c r="E591" s="9" t="e">
        <f>IF(Tabelle1!$AL253="",NA(),IF(ABS((Tabelle1!$AL253-Tabelle1!$AV$223)/Tabelle1!$AV$224)&gt;3.5,3.5*(Tabelle1!$AL253-Tabelle1!$AV$223)/ABS(Tabelle1!$AL253-Tabelle1!$AV$223)+4,(Tabelle1!$AL253-Tabelle1!$AV$223)/Tabelle1!$AV$224+4))</f>
        <v>#N/A</v>
      </c>
      <c r="F591" s="12">
        <v>1</v>
      </c>
      <c r="G591" s="12">
        <v>2</v>
      </c>
      <c r="H591" s="12">
        <v>3</v>
      </c>
      <c r="I591" s="12">
        <v>4</v>
      </c>
      <c r="J591" s="12">
        <v>5</v>
      </c>
      <c r="K591" s="12">
        <v>6</v>
      </c>
      <c r="L591" s="13">
        <v>7</v>
      </c>
    </row>
    <row r="592" spans="4:14" x14ac:dyDescent="0.2">
      <c r="D592" s="2"/>
      <c r="E592" s="2"/>
      <c r="F592" s="2"/>
      <c r="G592" s="2"/>
      <c r="H592" s="2"/>
      <c r="I592" s="2"/>
      <c r="J592" s="2"/>
      <c r="K592" s="2"/>
      <c r="L592" s="3"/>
      <c r="N592">
        <v>8.1</v>
      </c>
    </row>
    <row r="593" spans="4:12" x14ac:dyDescent="0.2">
      <c r="D593" s="5" t="s">
        <v>15</v>
      </c>
      <c r="E593" s="5" t="s">
        <v>23</v>
      </c>
      <c r="F593" s="6" t="s">
        <v>16</v>
      </c>
      <c r="G593" s="6" t="s">
        <v>17</v>
      </c>
      <c r="H593" s="6" t="s">
        <v>18</v>
      </c>
      <c r="I593" s="6" t="s">
        <v>19</v>
      </c>
      <c r="J593" s="6" t="s">
        <v>20</v>
      </c>
      <c r="K593" s="6" t="s">
        <v>21</v>
      </c>
      <c r="L593" s="7" t="s">
        <v>22</v>
      </c>
    </row>
    <row r="594" spans="4:12" x14ac:dyDescent="0.2">
      <c r="D594" s="5"/>
      <c r="E594" s="5"/>
      <c r="F594" s="5"/>
      <c r="G594" s="5"/>
      <c r="H594" s="5"/>
      <c r="I594" s="5"/>
      <c r="J594" s="5"/>
      <c r="K594" s="5"/>
      <c r="L594" s="8"/>
    </row>
    <row r="595" spans="4:12" x14ac:dyDescent="0.2">
      <c r="D595" s="9">
        <v>1</v>
      </c>
      <c r="E595" s="9" t="e">
        <f>IF(Tabelle1!$B265="",NA(),IF(ABS((Tabelle1!$B265-Tabelle1!$L$259)/Tabelle1!$L$260)&gt;3.5,3.5*(Tabelle1!$B265-Tabelle1!$L$259)/ABS(Tabelle1!$B265-Tabelle1!$L$259)+4,(Tabelle1!$B265-Tabelle1!$L$259)/Tabelle1!$L$260+4))</f>
        <v>#N/A</v>
      </c>
      <c r="F595" s="9">
        <v>1</v>
      </c>
      <c r="G595" s="9">
        <v>2</v>
      </c>
      <c r="H595" s="9">
        <v>3</v>
      </c>
      <c r="I595" s="9">
        <v>4</v>
      </c>
      <c r="J595" s="9">
        <v>5</v>
      </c>
      <c r="K595" s="9">
        <v>6</v>
      </c>
      <c r="L595" s="10">
        <v>7</v>
      </c>
    </row>
    <row r="596" spans="4:12" x14ac:dyDescent="0.2">
      <c r="D596" s="9">
        <v>2</v>
      </c>
      <c r="E596" s="9" t="e">
        <f>IF(Tabelle1!$B266="",NA(),IF(ABS((Tabelle1!$B266-Tabelle1!$L$259)/Tabelle1!$L$260)&gt;3.5,3.5*(Tabelle1!$B266-Tabelle1!$L$259)/ABS(Tabelle1!$B266-Tabelle1!$L$259)+4,(Tabelle1!$B266-Tabelle1!$L$259)/Tabelle1!$L$260+4))</f>
        <v>#N/A</v>
      </c>
      <c r="F596" s="9">
        <v>1</v>
      </c>
      <c r="G596" s="9">
        <v>2</v>
      </c>
      <c r="H596" s="9">
        <v>3</v>
      </c>
      <c r="I596" s="9">
        <v>4</v>
      </c>
      <c r="J596" s="9">
        <v>5</v>
      </c>
      <c r="K596" s="9">
        <v>6</v>
      </c>
      <c r="L596" s="10">
        <v>7</v>
      </c>
    </row>
    <row r="597" spans="4:12" x14ac:dyDescent="0.2">
      <c r="D597" s="9">
        <v>3</v>
      </c>
      <c r="E597" s="9" t="e">
        <f>IF(Tabelle1!$B267="",NA(),IF(ABS((Tabelle1!$B267-Tabelle1!$L$259)/Tabelle1!$L$260)&gt;3.5,3.5*(Tabelle1!$B267-Tabelle1!$L$259)/ABS(Tabelle1!$B267-Tabelle1!$L$259)+4,(Tabelle1!$B267-Tabelle1!$L$259)/Tabelle1!$L$260+4))</f>
        <v>#N/A</v>
      </c>
      <c r="F597" s="9">
        <v>1</v>
      </c>
      <c r="G597" s="9">
        <v>2</v>
      </c>
      <c r="H597" s="9">
        <v>3</v>
      </c>
      <c r="I597" s="9">
        <v>4</v>
      </c>
      <c r="J597" s="9">
        <v>5</v>
      </c>
      <c r="K597" s="9">
        <v>6</v>
      </c>
      <c r="L597" s="10">
        <v>7</v>
      </c>
    </row>
    <row r="598" spans="4:12" x14ac:dyDescent="0.2">
      <c r="D598" s="9">
        <v>4</v>
      </c>
      <c r="E598" s="9" t="e">
        <f>IF(Tabelle1!$B268="",NA(),IF(ABS((Tabelle1!$B268-Tabelle1!$L$259)/Tabelle1!$L$260)&gt;3.5,3.5*(Tabelle1!$B268-Tabelle1!$L$259)/ABS(Tabelle1!$B268-Tabelle1!$L$259)+4,(Tabelle1!$B268-Tabelle1!$L$259)/Tabelle1!$L$260+4))</f>
        <v>#N/A</v>
      </c>
      <c r="F598" s="9">
        <v>1</v>
      </c>
      <c r="G598" s="9">
        <v>2</v>
      </c>
      <c r="H598" s="9">
        <v>3</v>
      </c>
      <c r="I598" s="9">
        <v>4</v>
      </c>
      <c r="J598" s="9">
        <v>5</v>
      </c>
      <c r="K598" s="9">
        <v>6</v>
      </c>
      <c r="L598" s="10">
        <v>7</v>
      </c>
    </row>
    <row r="599" spans="4:12" x14ac:dyDescent="0.2">
      <c r="D599" s="9">
        <v>5</v>
      </c>
      <c r="E599" s="9" t="e">
        <f>IF(Tabelle1!$B269="",NA(),IF(ABS((Tabelle1!$B269-Tabelle1!$L$259)/Tabelle1!$L$260)&gt;3.5,3.5*(Tabelle1!$B269-Tabelle1!$L$259)/ABS(Tabelle1!$B269-Tabelle1!$L$259)+4,(Tabelle1!$B269-Tabelle1!$L$259)/Tabelle1!$L$260+4))</f>
        <v>#N/A</v>
      </c>
      <c r="F599" s="9">
        <v>1</v>
      </c>
      <c r="G599" s="9">
        <v>2</v>
      </c>
      <c r="H599" s="9">
        <v>3</v>
      </c>
      <c r="I599" s="9">
        <v>4</v>
      </c>
      <c r="J599" s="9">
        <v>5</v>
      </c>
      <c r="K599" s="9">
        <v>6</v>
      </c>
      <c r="L599" s="10">
        <v>7</v>
      </c>
    </row>
    <row r="600" spans="4:12" x14ac:dyDescent="0.2">
      <c r="D600" s="9">
        <v>6</v>
      </c>
      <c r="E600" s="9" t="e">
        <f>IF(Tabelle1!$B270="",NA(),IF(ABS((Tabelle1!$B270-Tabelle1!$L$259)/Tabelle1!$L$260)&gt;3.5,3.5*(Tabelle1!$B270-Tabelle1!$L$259)/ABS(Tabelle1!$B270-Tabelle1!$L$259)+4,(Tabelle1!$B270-Tabelle1!$L$259)/Tabelle1!$L$260+4))</f>
        <v>#N/A</v>
      </c>
      <c r="F600" s="9">
        <v>1</v>
      </c>
      <c r="G600" s="9">
        <v>2</v>
      </c>
      <c r="H600" s="9">
        <v>3</v>
      </c>
      <c r="I600" s="9">
        <v>4</v>
      </c>
      <c r="J600" s="9">
        <v>5</v>
      </c>
      <c r="K600" s="9">
        <v>6</v>
      </c>
      <c r="L600" s="10">
        <v>7</v>
      </c>
    </row>
    <row r="601" spans="4:12" x14ac:dyDescent="0.2">
      <c r="D601" s="9">
        <v>7</v>
      </c>
      <c r="E601" s="9" t="e">
        <f>IF(Tabelle1!$B271="",NA(),IF(ABS((Tabelle1!$B271-Tabelle1!$L$259)/Tabelle1!$L$260)&gt;3.5,3.5*(Tabelle1!$B271-Tabelle1!$L$259)/ABS(Tabelle1!$B271-Tabelle1!$L$259)+4,(Tabelle1!$B271-Tabelle1!$L$259)/Tabelle1!$L$260+4))</f>
        <v>#N/A</v>
      </c>
      <c r="F601" s="9">
        <v>1</v>
      </c>
      <c r="G601" s="9">
        <v>2</v>
      </c>
      <c r="H601" s="9">
        <v>3</v>
      </c>
      <c r="I601" s="9">
        <v>4</v>
      </c>
      <c r="J601" s="9">
        <v>5</v>
      </c>
      <c r="K601" s="9">
        <v>6</v>
      </c>
      <c r="L601" s="10">
        <v>7</v>
      </c>
    </row>
    <row r="602" spans="4:12" x14ac:dyDescent="0.2">
      <c r="D602" s="9">
        <v>8</v>
      </c>
      <c r="E602" s="9" t="e">
        <f>IF(Tabelle1!$B272="",NA(),IF(ABS((Tabelle1!$B272-Tabelle1!$L$259)/Tabelle1!$L$260)&gt;3.5,3.5*(Tabelle1!$B272-Tabelle1!$L$259)/ABS(Tabelle1!$B272-Tabelle1!$L$259)+4,(Tabelle1!$B272-Tabelle1!$L$259)/Tabelle1!$L$260+4))</f>
        <v>#N/A</v>
      </c>
      <c r="F602" s="9">
        <v>1</v>
      </c>
      <c r="G602" s="9">
        <v>2</v>
      </c>
      <c r="H602" s="9">
        <v>3</v>
      </c>
      <c r="I602" s="9">
        <v>4</v>
      </c>
      <c r="J602" s="9">
        <v>5</v>
      </c>
      <c r="K602" s="9">
        <v>6</v>
      </c>
      <c r="L602" s="10">
        <v>7</v>
      </c>
    </row>
    <row r="603" spans="4:12" x14ac:dyDescent="0.2">
      <c r="D603" s="9">
        <v>9</v>
      </c>
      <c r="E603" s="9" t="e">
        <f>IF(Tabelle1!$B273="",NA(),IF(ABS((Tabelle1!$B273-Tabelle1!$L$259)/Tabelle1!$L$260)&gt;3.5,3.5*(Tabelle1!$B273-Tabelle1!$L$259)/ABS(Tabelle1!$B273-Tabelle1!$L$259)+4,(Tabelle1!$B273-Tabelle1!$L$259)/Tabelle1!$L$260+4))</f>
        <v>#N/A</v>
      </c>
      <c r="F603" s="9">
        <v>1</v>
      </c>
      <c r="G603" s="9">
        <v>2</v>
      </c>
      <c r="H603" s="9">
        <v>3</v>
      </c>
      <c r="I603" s="9">
        <v>4</v>
      </c>
      <c r="J603" s="9">
        <v>5</v>
      </c>
      <c r="K603" s="9">
        <v>6</v>
      </c>
      <c r="L603" s="10">
        <v>7</v>
      </c>
    </row>
    <row r="604" spans="4:12" x14ac:dyDescent="0.2">
      <c r="D604" s="9">
        <v>10</v>
      </c>
      <c r="E604" s="9" t="e">
        <f>IF(Tabelle1!$B274="",NA(),IF(ABS((Tabelle1!$B274-Tabelle1!$L$259)/Tabelle1!$L$260)&gt;3.5,3.5*(Tabelle1!$B274-Tabelle1!$L$259)/ABS(Tabelle1!$B274-Tabelle1!$L$259)+4,(Tabelle1!$B274-Tabelle1!$L$259)/Tabelle1!$L$260+4))</f>
        <v>#N/A</v>
      </c>
      <c r="F604" s="9">
        <v>1</v>
      </c>
      <c r="G604" s="9">
        <v>2</v>
      </c>
      <c r="H604" s="9">
        <v>3</v>
      </c>
      <c r="I604" s="9">
        <v>4</v>
      </c>
      <c r="J604" s="9">
        <v>5</v>
      </c>
      <c r="K604" s="9">
        <v>6</v>
      </c>
      <c r="L604" s="10">
        <v>7</v>
      </c>
    </row>
    <row r="605" spans="4:12" x14ac:dyDescent="0.2">
      <c r="D605" s="9">
        <v>11</v>
      </c>
      <c r="E605" s="9" t="e">
        <f>IF(Tabelle1!$B275="",NA(),IF(ABS((Tabelle1!$B275-Tabelle1!$L$259)/Tabelle1!$L$260)&gt;3.5,3.5*(Tabelle1!$B275-Tabelle1!$L$259)/ABS(Tabelle1!$B275-Tabelle1!$L$259)+4,(Tabelle1!$B275-Tabelle1!$L$259)/Tabelle1!$L$260+4))</f>
        <v>#N/A</v>
      </c>
      <c r="F605" s="9">
        <v>1</v>
      </c>
      <c r="G605" s="9">
        <v>2</v>
      </c>
      <c r="H605" s="9">
        <v>3</v>
      </c>
      <c r="I605" s="9">
        <v>4</v>
      </c>
      <c r="J605" s="9">
        <v>5</v>
      </c>
      <c r="K605" s="9">
        <v>6</v>
      </c>
      <c r="L605" s="10">
        <v>7</v>
      </c>
    </row>
    <row r="606" spans="4:12" x14ac:dyDescent="0.2">
      <c r="D606" s="9">
        <v>12</v>
      </c>
      <c r="E606" s="9" t="e">
        <f>IF(Tabelle1!$B276="",NA(),IF(ABS((Tabelle1!$B276-Tabelle1!$L$259)/Tabelle1!$L$260)&gt;3.5,3.5*(Tabelle1!$B276-Tabelle1!$L$259)/ABS(Tabelle1!$B276-Tabelle1!$L$259)+4,(Tabelle1!$B276-Tabelle1!$L$259)/Tabelle1!$L$260+4))</f>
        <v>#N/A</v>
      </c>
      <c r="F606" s="9">
        <v>1</v>
      </c>
      <c r="G606" s="9">
        <v>2</v>
      </c>
      <c r="H606" s="9">
        <v>3</v>
      </c>
      <c r="I606" s="9">
        <v>4</v>
      </c>
      <c r="J606" s="9">
        <v>5</v>
      </c>
      <c r="K606" s="9">
        <v>6</v>
      </c>
      <c r="L606" s="10">
        <v>7</v>
      </c>
    </row>
    <row r="607" spans="4:12" x14ac:dyDescent="0.2">
      <c r="D607" s="9">
        <v>13</v>
      </c>
      <c r="E607" s="9" t="e">
        <f>IF(Tabelle1!$B277="",NA(),IF(ABS((Tabelle1!$B277-Tabelle1!$L$259)/Tabelle1!$L$260)&gt;3.5,3.5*(Tabelle1!$B277-Tabelle1!$L$259)/ABS(Tabelle1!$B277-Tabelle1!$L$259)+4,(Tabelle1!$B277-Tabelle1!$L$259)/Tabelle1!$L$260+4))</f>
        <v>#N/A</v>
      </c>
      <c r="F607" s="9">
        <v>1</v>
      </c>
      <c r="G607" s="9">
        <v>2</v>
      </c>
      <c r="H607" s="9">
        <v>3</v>
      </c>
      <c r="I607" s="9">
        <v>4</v>
      </c>
      <c r="J607" s="9">
        <v>5</v>
      </c>
      <c r="K607" s="9">
        <v>6</v>
      </c>
      <c r="L607" s="10">
        <v>7</v>
      </c>
    </row>
    <row r="608" spans="4:12" x14ac:dyDescent="0.2">
      <c r="D608" s="9">
        <v>14</v>
      </c>
      <c r="E608" s="9" t="e">
        <f>IF(Tabelle1!$B278="",NA(),IF(ABS((Tabelle1!$B278-Tabelle1!$L$259)/Tabelle1!$L$260)&gt;3.5,3.5*(Tabelle1!$B278-Tabelle1!$L$259)/ABS(Tabelle1!$B278-Tabelle1!$L$259)+4,(Tabelle1!$B278-Tabelle1!$L$259)/Tabelle1!$L$260+4))</f>
        <v>#N/A</v>
      </c>
      <c r="F608" s="9">
        <v>1</v>
      </c>
      <c r="G608" s="9">
        <v>2</v>
      </c>
      <c r="H608" s="9">
        <v>3</v>
      </c>
      <c r="I608" s="9">
        <v>4</v>
      </c>
      <c r="J608" s="9">
        <v>5</v>
      </c>
      <c r="K608" s="9">
        <v>6</v>
      </c>
      <c r="L608" s="10">
        <v>7</v>
      </c>
    </row>
    <row r="609" spans="4:14" x14ac:dyDescent="0.2">
      <c r="D609" s="9">
        <v>15</v>
      </c>
      <c r="E609" s="9" t="e">
        <f>IF(Tabelle1!$B279="",NA(),IF(ABS((Tabelle1!$B279-Tabelle1!$L$259)/Tabelle1!$L$260)&gt;3.5,3.5*(Tabelle1!$B279-Tabelle1!$L$259)/ABS(Tabelle1!$B279-Tabelle1!$L$259)+4,(Tabelle1!$B279-Tabelle1!$L$259)/Tabelle1!$L$260+4))</f>
        <v>#N/A</v>
      </c>
      <c r="F609" s="9">
        <v>1</v>
      </c>
      <c r="G609" s="9">
        <v>2</v>
      </c>
      <c r="H609" s="9">
        <v>3</v>
      </c>
      <c r="I609" s="9">
        <v>4</v>
      </c>
      <c r="J609" s="9">
        <v>5</v>
      </c>
      <c r="K609" s="9">
        <v>6</v>
      </c>
      <c r="L609" s="10">
        <v>7</v>
      </c>
    </row>
    <row r="610" spans="4:14" x14ac:dyDescent="0.2">
      <c r="D610" s="9">
        <v>16</v>
      </c>
      <c r="E610" s="9" t="e">
        <f>IF(Tabelle1!$B280="",NA(),IF(ABS((Tabelle1!$B280-Tabelle1!$L$259)/Tabelle1!$L$260)&gt;3.5,3.5*(Tabelle1!$B280-Tabelle1!$L$259)/ABS(Tabelle1!$B280-Tabelle1!$L$259)+4,(Tabelle1!$B280-Tabelle1!$L$259)/Tabelle1!$L$260+4))</f>
        <v>#N/A</v>
      </c>
      <c r="F610" s="9">
        <v>1</v>
      </c>
      <c r="G610" s="9">
        <v>2</v>
      </c>
      <c r="H610" s="9">
        <v>3</v>
      </c>
      <c r="I610" s="9">
        <v>4</v>
      </c>
      <c r="J610" s="9">
        <v>5</v>
      </c>
      <c r="K610" s="9">
        <v>6</v>
      </c>
      <c r="L610" s="10">
        <v>7</v>
      </c>
    </row>
    <row r="611" spans="4:14" x14ac:dyDescent="0.2">
      <c r="D611" s="9">
        <v>17</v>
      </c>
      <c r="E611" s="9" t="e">
        <f>IF(Tabelle1!$B281="",NA(),IF(ABS((Tabelle1!$B281-Tabelle1!$L$259)/Tabelle1!$L$260)&gt;3.5,3.5*(Tabelle1!$B281-Tabelle1!$L$259)/ABS(Tabelle1!$B281-Tabelle1!$L$259)+4,(Tabelle1!$B281-Tabelle1!$L$259)/Tabelle1!$L$260+4))</f>
        <v>#N/A</v>
      </c>
      <c r="F611" s="9">
        <v>1</v>
      </c>
      <c r="G611" s="9">
        <v>2</v>
      </c>
      <c r="H611" s="9">
        <v>3</v>
      </c>
      <c r="I611" s="9">
        <v>4</v>
      </c>
      <c r="J611" s="9">
        <v>5</v>
      </c>
      <c r="K611" s="9">
        <v>6</v>
      </c>
      <c r="L611" s="10">
        <v>7</v>
      </c>
    </row>
    <row r="612" spans="4:14" x14ac:dyDescent="0.2">
      <c r="D612" s="9">
        <v>18</v>
      </c>
      <c r="E612" s="9" t="e">
        <f>IF(Tabelle1!$B282="",NA(),IF(ABS((Tabelle1!$B282-Tabelle1!$L$259)/Tabelle1!$L$260)&gt;3.5,3.5*(Tabelle1!$B282-Tabelle1!$L$259)/ABS(Tabelle1!$B282-Tabelle1!$L$259)+4,(Tabelle1!$B282-Tabelle1!$L$259)/Tabelle1!$L$260+4))</f>
        <v>#N/A</v>
      </c>
      <c r="F612" s="9">
        <v>1</v>
      </c>
      <c r="G612" s="9">
        <v>2</v>
      </c>
      <c r="H612" s="9">
        <v>3</v>
      </c>
      <c r="I612" s="9">
        <v>4</v>
      </c>
      <c r="J612" s="9">
        <v>5</v>
      </c>
      <c r="K612" s="9">
        <v>6</v>
      </c>
      <c r="L612" s="10">
        <v>7</v>
      </c>
    </row>
    <row r="613" spans="4:14" x14ac:dyDescent="0.2">
      <c r="D613" s="9">
        <v>19</v>
      </c>
      <c r="E613" s="9" t="e">
        <f>IF(Tabelle1!$B283="",NA(),IF(ABS((Tabelle1!$B283-Tabelle1!$L$259)/Tabelle1!$L$260)&gt;3.5,3.5*(Tabelle1!$B283-Tabelle1!$L$259)/ABS(Tabelle1!$B283-Tabelle1!$L$259)+4,(Tabelle1!$B283-Tabelle1!$L$259)/Tabelle1!$L$260+4))</f>
        <v>#N/A</v>
      </c>
      <c r="F613" s="9">
        <v>1</v>
      </c>
      <c r="G613" s="9">
        <v>2</v>
      </c>
      <c r="H613" s="9">
        <v>3</v>
      </c>
      <c r="I613" s="9">
        <v>4</v>
      </c>
      <c r="J613" s="9">
        <v>5</v>
      </c>
      <c r="K613" s="9">
        <v>6</v>
      </c>
      <c r="L613" s="10">
        <v>7</v>
      </c>
    </row>
    <row r="614" spans="4:14" x14ac:dyDescent="0.2">
      <c r="D614" s="9">
        <v>20</v>
      </c>
      <c r="E614" s="9" t="e">
        <f>IF(Tabelle1!$B284="",NA(),IF(ABS((Tabelle1!$B284-Tabelle1!$L$259)/Tabelle1!$L$260)&gt;3.5,3.5*(Tabelle1!$B284-Tabelle1!$L$259)/ABS(Tabelle1!$B284-Tabelle1!$L$259)+4,(Tabelle1!$B284-Tabelle1!$L$259)/Tabelle1!$L$260+4))</f>
        <v>#N/A</v>
      </c>
      <c r="F614" s="9">
        <v>1</v>
      </c>
      <c r="G614" s="9">
        <v>2</v>
      </c>
      <c r="H614" s="9">
        <v>3</v>
      </c>
      <c r="I614" s="9">
        <v>4</v>
      </c>
      <c r="J614" s="9">
        <v>5</v>
      </c>
      <c r="K614" s="9">
        <v>6</v>
      </c>
      <c r="L614" s="10">
        <v>7</v>
      </c>
    </row>
    <row r="615" spans="4:14" x14ac:dyDescent="0.2">
      <c r="D615" s="9">
        <v>21</v>
      </c>
      <c r="E615" s="9" t="e">
        <f>IF(Tabelle1!$B285="",NA(),IF(ABS((Tabelle1!$B285-Tabelle1!$L$259)/Tabelle1!$L$260)&gt;3.5,3.5*(Tabelle1!$B285-Tabelle1!$L$259)/ABS(Tabelle1!$B285-Tabelle1!$L$259)+4,(Tabelle1!$B285-Tabelle1!$L$259)/Tabelle1!$L$260+4))</f>
        <v>#N/A</v>
      </c>
      <c r="F615" s="9">
        <v>1</v>
      </c>
      <c r="G615" s="9">
        <v>2</v>
      </c>
      <c r="H615" s="9">
        <v>3</v>
      </c>
      <c r="I615" s="9">
        <v>4</v>
      </c>
      <c r="J615" s="9">
        <v>5</v>
      </c>
      <c r="K615" s="9">
        <v>6</v>
      </c>
      <c r="L615" s="10">
        <v>7</v>
      </c>
    </row>
    <row r="616" spans="4:14" x14ac:dyDescent="0.2">
      <c r="D616" s="9">
        <v>22</v>
      </c>
      <c r="E616" s="9" t="e">
        <f>IF(Tabelle1!$B286="",NA(),IF(ABS((Tabelle1!$B286-Tabelle1!$L$259)/Tabelle1!$L$260)&gt;3.5,3.5*(Tabelle1!$B286-Tabelle1!$L$259)/ABS(Tabelle1!$B286-Tabelle1!$L$259)+4,(Tabelle1!$B286-Tabelle1!$L$259)/Tabelle1!$L$260+4))</f>
        <v>#N/A</v>
      </c>
      <c r="F616" s="9">
        <v>1</v>
      </c>
      <c r="G616" s="9">
        <v>2</v>
      </c>
      <c r="H616" s="9">
        <v>3</v>
      </c>
      <c r="I616" s="9">
        <v>4</v>
      </c>
      <c r="J616" s="9">
        <v>5</v>
      </c>
      <c r="K616" s="9">
        <v>6</v>
      </c>
      <c r="L616" s="10">
        <v>7</v>
      </c>
    </row>
    <row r="617" spans="4:14" x14ac:dyDescent="0.2">
      <c r="D617" s="9">
        <v>23</v>
      </c>
      <c r="E617" s="9" t="e">
        <f>IF(Tabelle1!$B287="",NA(),IF(ABS((Tabelle1!$B287-Tabelle1!$L$259)/Tabelle1!$L$260)&gt;3.5,3.5*(Tabelle1!$B287-Tabelle1!$L$259)/ABS(Tabelle1!$B287-Tabelle1!$L$259)+4,(Tabelle1!$B287-Tabelle1!$L$259)/Tabelle1!$L$260+4))</f>
        <v>#N/A</v>
      </c>
      <c r="F617" s="9">
        <v>1</v>
      </c>
      <c r="G617" s="9">
        <v>2</v>
      </c>
      <c r="H617" s="9">
        <v>3</v>
      </c>
      <c r="I617" s="9">
        <v>4</v>
      </c>
      <c r="J617" s="9">
        <v>5</v>
      </c>
      <c r="K617" s="9">
        <v>6</v>
      </c>
      <c r="L617" s="10">
        <v>7</v>
      </c>
    </row>
    <row r="618" spans="4:14" x14ac:dyDescent="0.2">
      <c r="D618" s="9">
        <v>24</v>
      </c>
      <c r="E618" s="9" t="e">
        <f>IF(Tabelle1!$B288="",NA(),IF(ABS((Tabelle1!$B288-Tabelle1!$L$259)/Tabelle1!$L$260)&gt;3.5,3.5*(Tabelle1!$B288-Tabelle1!$L$259)/ABS(Tabelle1!$B288-Tabelle1!$L$259)+4,(Tabelle1!$B288-Tabelle1!$L$259)/Tabelle1!$L$260+4))</f>
        <v>#N/A</v>
      </c>
      <c r="F618" s="9">
        <v>1</v>
      </c>
      <c r="G618" s="9">
        <v>2</v>
      </c>
      <c r="H618" s="9">
        <v>3</v>
      </c>
      <c r="I618" s="9">
        <v>4</v>
      </c>
      <c r="J618" s="9">
        <v>5</v>
      </c>
      <c r="K618" s="9">
        <v>6</v>
      </c>
      <c r="L618" s="10">
        <v>7</v>
      </c>
    </row>
    <row r="619" spans="4:14" ht="13.5" thickBot="1" x14ac:dyDescent="0.25">
      <c r="D619" s="12">
        <v>25</v>
      </c>
      <c r="E619" s="9" t="e">
        <f>IF(Tabelle1!$B289="",NA(),IF(ABS((Tabelle1!$B289-Tabelle1!$L$259)/Tabelle1!$L$260)&gt;3.5,3.5*(Tabelle1!$B289-Tabelle1!$L$259)/ABS(Tabelle1!$B289-Tabelle1!$L$259)+4,(Tabelle1!$B289-Tabelle1!$L$259)/Tabelle1!$L$260+4))</f>
        <v>#N/A</v>
      </c>
      <c r="F619" s="12">
        <v>1</v>
      </c>
      <c r="G619" s="12">
        <v>2</v>
      </c>
      <c r="H619" s="12">
        <v>3</v>
      </c>
      <c r="I619" s="12">
        <v>4</v>
      </c>
      <c r="J619" s="12">
        <v>5</v>
      </c>
      <c r="K619" s="12">
        <v>6</v>
      </c>
      <c r="L619" s="13">
        <v>7</v>
      </c>
    </row>
    <row r="620" spans="4:14" ht="13.5" thickBot="1" x14ac:dyDescent="0.25"/>
    <row r="621" spans="4:14" x14ac:dyDescent="0.2">
      <c r="D621" s="2" t="s">
        <v>15</v>
      </c>
      <c r="E621" s="2" t="s">
        <v>26</v>
      </c>
      <c r="F621" s="14" t="s">
        <v>16</v>
      </c>
      <c r="G621" s="14" t="s">
        <v>17</v>
      </c>
      <c r="H621" s="14" t="s">
        <v>18</v>
      </c>
      <c r="I621" s="14" t="s">
        <v>19</v>
      </c>
      <c r="J621" s="14" t="s">
        <v>20</v>
      </c>
      <c r="K621" s="14" t="s">
        <v>21</v>
      </c>
      <c r="L621" s="15" t="s">
        <v>22</v>
      </c>
      <c r="N621">
        <v>8.1999999999999993</v>
      </c>
    </row>
    <row r="622" spans="4:14" x14ac:dyDescent="0.2">
      <c r="D622" s="5"/>
      <c r="E622" s="5"/>
      <c r="F622" s="5"/>
      <c r="G622" s="5"/>
      <c r="H622" s="5"/>
      <c r="I622" s="5"/>
      <c r="J622" s="5"/>
      <c r="K622" s="5"/>
      <c r="L622" s="8"/>
    </row>
    <row r="623" spans="4:14" x14ac:dyDescent="0.2">
      <c r="D623" s="9">
        <v>1</v>
      </c>
      <c r="E623" s="9" t="e">
        <f>IF(Tabelle1!$T265="",NA(),IF(ABS((Tabelle1!$T265-Tabelle1!$AD$259)/Tabelle1!$AD$260)&gt;3.5,3.5*(Tabelle1!$T265-Tabelle1!$AD$259)/ABS(Tabelle1!$T265-Tabelle1!$AD$259)+4,(Tabelle1!$T265-Tabelle1!$AD$259)/Tabelle1!$AD$260+4))</f>
        <v>#N/A</v>
      </c>
      <c r="F623" s="9">
        <v>1</v>
      </c>
      <c r="G623" s="9">
        <v>2</v>
      </c>
      <c r="H623" s="9">
        <v>3</v>
      </c>
      <c r="I623" s="9">
        <v>4</v>
      </c>
      <c r="J623" s="9">
        <v>5</v>
      </c>
      <c r="K623" s="9">
        <v>6</v>
      </c>
      <c r="L623" s="10">
        <v>7</v>
      </c>
    </row>
    <row r="624" spans="4:14" x14ac:dyDescent="0.2">
      <c r="D624" s="9">
        <v>2</v>
      </c>
      <c r="E624" s="9" t="e">
        <f>IF(Tabelle1!$T266="",NA(),IF(ABS((Tabelle1!$T266-Tabelle1!$AD$259)/Tabelle1!$AD$260)&gt;3.5,3.5*(Tabelle1!$T266-Tabelle1!$AD$259)/ABS(Tabelle1!$T266-Tabelle1!$AD$259)+4,(Tabelle1!$T266-Tabelle1!$AD$259)/Tabelle1!$AD$260+4))</f>
        <v>#N/A</v>
      </c>
      <c r="F624" s="9">
        <v>1</v>
      </c>
      <c r="G624" s="9">
        <v>2</v>
      </c>
      <c r="H624" s="9">
        <v>3</v>
      </c>
      <c r="I624" s="9">
        <v>4</v>
      </c>
      <c r="J624" s="9">
        <v>5</v>
      </c>
      <c r="K624" s="9">
        <v>6</v>
      </c>
      <c r="L624" s="10">
        <v>7</v>
      </c>
    </row>
    <row r="625" spans="4:12" x14ac:dyDescent="0.2">
      <c r="D625" s="9">
        <v>3</v>
      </c>
      <c r="E625" s="9" t="e">
        <f>IF(Tabelle1!$T267="",NA(),IF(ABS((Tabelle1!$T267-Tabelle1!$AD$259)/Tabelle1!$AD$260)&gt;3.5,3.5*(Tabelle1!$T267-Tabelle1!$AD$259)/ABS(Tabelle1!$T267-Tabelle1!$AD$259)+4,(Tabelle1!$T267-Tabelle1!$AD$259)/Tabelle1!$AD$260+4))</f>
        <v>#N/A</v>
      </c>
      <c r="F625" s="9">
        <v>1</v>
      </c>
      <c r="G625" s="9">
        <v>2</v>
      </c>
      <c r="H625" s="9">
        <v>3</v>
      </c>
      <c r="I625" s="9">
        <v>4</v>
      </c>
      <c r="J625" s="9">
        <v>5</v>
      </c>
      <c r="K625" s="9">
        <v>6</v>
      </c>
      <c r="L625" s="10">
        <v>7</v>
      </c>
    </row>
    <row r="626" spans="4:12" x14ac:dyDescent="0.2">
      <c r="D626" s="9">
        <v>4</v>
      </c>
      <c r="E626" s="9" t="e">
        <f>IF(Tabelle1!$T268="",NA(),IF(ABS((Tabelle1!$T268-Tabelle1!$AD$259)/Tabelle1!$AD$260)&gt;3.5,3.5*(Tabelle1!$T268-Tabelle1!$AD$259)/ABS(Tabelle1!$T268-Tabelle1!$AD$259)+4,(Tabelle1!$T268-Tabelle1!$AD$259)/Tabelle1!$AD$260+4))</f>
        <v>#N/A</v>
      </c>
      <c r="F626" s="9">
        <v>1</v>
      </c>
      <c r="G626" s="9">
        <v>2</v>
      </c>
      <c r="H626" s="9">
        <v>3</v>
      </c>
      <c r="I626" s="9">
        <v>4</v>
      </c>
      <c r="J626" s="9">
        <v>5</v>
      </c>
      <c r="K626" s="9">
        <v>6</v>
      </c>
      <c r="L626" s="10">
        <v>7</v>
      </c>
    </row>
    <row r="627" spans="4:12" x14ac:dyDescent="0.2">
      <c r="D627" s="9">
        <v>5</v>
      </c>
      <c r="E627" s="9" t="e">
        <f>IF(Tabelle1!$T269="",NA(),IF(ABS((Tabelle1!$T269-Tabelle1!$AD$259)/Tabelle1!$AD$260)&gt;3.5,3.5*(Tabelle1!$T269-Tabelle1!$AD$259)/ABS(Tabelle1!$T269-Tabelle1!$AD$259)+4,(Tabelle1!$T269-Tabelle1!$AD$259)/Tabelle1!$AD$260+4))</f>
        <v>#N/A</v>
      </c>
      <c r="F627" s="9">
        <v>1</v>
      </c>
      <c r="G627" s="9">
        <v>2</v>
      </c>
      <c r="H627" s="9">
        <v>3</v>
      </c>
      <c r="I627" s="9">
        <v>4</v>
      </c>
      <c r="J627" s="9">
        <v>5</v>
      </c>
      <c r="K627" s="9">
        <v>6</v>
      </c>
      <c r="L627" s="10">
        <v>7</v>
      </c>
    </row>
    <row r="628" spans="4:12" x14ac:dyDescent="0.2">
      <c r="D628" s="9">
        <v>6</v>
      </c>
      <c r="E628" s="9" t="e">
        <f>IF(Tabelle1!$T270="",NA(),IF(ABS((Tabelle1!$T270-Tabelle1!$AD$259)/Tabelle1!$AD$260)&gt;3.5,3.5*(Tabelle1!$T270-Tabelle1!$AD$259)/ABS(Tabelle1!$T270-Tabelle1!$AD$259)+4,(Tabelle1!$T270-Tabelle1!$AD$259)/Tabelle1!$AD$260+4))</f>
        <v>#N/A</v>
      </c>
      <c r="F628" s="9">
        <v>1</v>
      </c>
      <c r="G628" s="9">
        <v>2</v>
      </c>
      <c r="H628" s="9">
        <v>3</v>
      </c>
      <c r="I628" s="9">
        <v>4</v>
      </c>
      <c r="J628" s="9">
        <v>5</v>
      </c>
      <c r="K628" s="9">
        <v>6</v>
      </c>
      <c r="L628" s="10">
        <v>7</v>
      </c>
    </row>
    <row r="629" spans="4:12" x14ac:dyDescent="0.2">
      <c r="D629" s="9">
        <v>7</v>
      </c>
      <c r="E629" s="9" t="e">
        <f>IF(Tabelle1!$T271="",NA(),IF(ABS((Tabelle1!$T271-Tabelle1!$AD$259)/Tabelle1!$AD$260)&gt;3.5,3.5*(Tabelle1!$T271-Tabelle1!$AD$259)/ABS(Tabelle1!$T271-Tabelle1!$AD$259)+4,(Tabelle1!$T271-Tabelle1!$AD$259)/Tabelle1!$AD$260+4))</f>
        <v>#N/A</v>
      </c>
      <c r="F629" s="9">
        <v>1</v>
      </c>
      <c r="G629" s="9">
        <v>2</v>
      </c>
      <c r="H629" s="9">
        <v>3</v>
      </c>
      <c r="I629" s="9">
        <v>4</v>
      </c>
      <c r="J629" s="9">
        <v>5</v>
      </c>
      <c r="K629" s="9">
        <v>6</v>
      </c>
      <c r="L629" s="10">
        <v>7</v>
      </c>
    </row>
    <row r="630" spans="4:12" x14ac:dyDescent="0.2">
      <c r="D630" s="9">
        <v>8</v>
      </c>
      <c r="E630" s="9" t="e">
        <f>IF(Tabelle1!$T272="",NA(),IF(ABS((Tabelle1!$T272-Tabelle1!$AD$259)/Tabelle1!$AD$260)&gt;3.5,3.5*(Tabelle1!$T272-Tabelle1!$AD$259)/ABS(Tabelle1!$T272-Tabelle1!$AD$259)+4,(Tabelle1!$T272-Tabelle1!$AD$259)/Tabelle1!$AD$260+4))</f>
        <v>#N/A</v>
      </c>
      <c r="F630" s="9">
        <v>1</v>
      </c>
      <c r="G630" s="9">
        <v>2</v>
      </c>
      <c r="H630" s="9">
        <v>3</v>
      </c>
      <c r="I630" s="9">
        <v>4</v>
      </c>
      <c r="J630" s="9">
        <v>5</v>
      </c>
      <c r="K630" s="9">
        <v>6</v>
      </c>
      <c r="L630" s="10">
        <v>7</v>
      </c>
    </row>
    <row r="631" spans="4:12" x14ac:dyDescent="0.2">
      <c r="D631" s="9">
        <v>9</v>
      </c>
      <c r="E631" s="9" t="e">
        <f>IF(Tabelle1!$T273="",NA(),IF(ABS((Tabelle1!$T273-Tabelle1!$AD$259)/Tabelle1!$AD$260)&gt;3.5,3.5*(Tabelle1!$T273-Tabelle1!$AD$259)/ABS(Tabelle1!$T273-Tabelle1!$AD$259)+4,(Tabelle1!$T273-Tabelle1!$AD$259)/Tabelle1!$AD$260+4))</f>
        <v>#N/A</v>
      </c>
      <c r="F631" s="9">
        <v>1</v>
      </c>
      <c r="G631" s="9">
        <v>2</v>
      </c>
      <c r="H631" s="9">
        <v>3</v>
      </c>
      <c r="I631" s="9">
        <v>4</v>
      </c>
      <c r="J631" s="9">
        <v>5</v>
      </c>
      <c r="K631" s="9">
        <v>6</v>
      </c>
      <c r="L631" s="10">
        <v>7</v>
      </c>
    </row>
    <row r="632" spans="4:12" x14ac:dyDescent="0.2">
      <c r="D632" s="9">
        <v>10</v>
      </c>
      <c r="E632" s="9" t="e">
        <f>IF(Tabelle1!$T274="",NA(),IF(ABS((Tabelle1!$T274-Tabelle1!$AD$259)/Tabelle1!$AD$260)&gt;3.5,3.5*(Tabelle1!$T274-Tabelle1!$AD$259)/ABS(Tabelle1!$T274-Tabelle1!$AD$259)+4,(Tabelle1!$T274-Tabelle1!$AD$259)/Tabelle1!$AD$260+4))</f>
        <v>#N/A</v>
      </c>
      <c r="F632" s="9">
        <v>1</v>
      </c>
      <c r="G632" s="9">
        <v>2</v>
      </c>
      <c r="H632" s="9">
        <v>3</v>
      </c>
      <c r="I632" s="9">
        <v>4</v>
      </c>
      <c r="J632" s="9">
        <v>5</v>
      </c>
      <c r="K632" s="9">
        <v>6</v>
      </c>
      <c r="L632" s="10">
        <v>7</v>
      </c>
    </row>
    <row r="633" spans="4:12" x14ac:dyDescent="0.2">
      <c r="D633" s="9">
        <v>11</v>
      </c>
      <c r="E633" s="9" t="e">
        <f>IF(Tabelle1!$T275="",NA(),IF(ABS((Tabelle1!$T275-Tabelle1!$AD$259)/Tabelle1!$AD$260)&gt;3.5,3.5*(Tabelle1!$T275-Tabelle1!$AD$259)/ABS(Tabelle1!$T275-Tabelle1!$AD$259)+4,(Tabelle1!$T275-Tabelle1!$AD$259)/Tabelle1!$AD$260+4))</f>
        <v>#N/A</v>
      </c>
      <c r="F633" s="9">
        <v>1</v>
      </c>
      <c r="G633" s="9">
        <v>2</v>
      </c>
      <c r="H633" s="9">
        <v>3</v>
      </c>
      <c r="I633" s="9">
        <v>4</v>
      </c>
      <c r="J633" s="9">
        <v>5</v>
      </c>
      <c r="K633" s="9">
        <v>6</v>
      </c>
      <c r="L633" s="10">
        <v>7</v>
      </c>
    </row>
    <row r="634" spans="4:12" x14ac:dyDescent="0.2">
      <c r="D634" s="9">
        <v>12</v>
      </c>
      <c r="E634" s="9" t="e">
        <f>IF(Tabelle1!$T276="",NA(),IF(ABS((Tabelle1!$T276-Tabelle1!$AD$259)/Tabelle1!$AD$260)&gt;3.5,3.5*(Tabelle1!$T276-Tabelle1!$AD$259)/ABS(Tabelle1!$T276-Tabelle1!$AD$259)+4,(Tabelle1!$T276-Tabelle1!$AD$259)/Tabelle1!$AD$260+4))</f>
        <v>#N/A</v>
      </c>
      <c r="F634" s="9">
        <v>1</v>
      </c>
      <c r="G634" s="9">
        <v>2</v>
      </c>
      <c r="H634" s="9">
        <v>3</v>
      </c>
      <c r="I634" s="9">
        <v>4</v>
      </c>
      <c r="J634" s="9">
        <v>5</v>
      </c>
      <c r="K634" s="9">
        <v>6</v>
      </c>
      <c r="L634" s="10">
        <v>7</v>
      </c>
    </row>
    <row r="635" spans="4:12" x14ac:dyDescent="0.2">
      <c r="D635" s="9">
        <v>13</v>
      </c>
      <c r="E635" s="9" t="e">
        <f>IF(Tabelle1!$T277="",NA(),IF(ABS((Tabelle1!$T277-Tabelle1!$AD$259)/Tabelle1!$AD$260)&gt;3.5,3.5*(Tabelle1!$T277-Tabelle1!$AD$259)/ABS(Tabelle1!$T277-Tabelle1!$AD$259)+4,(Tabelle1!$T277-Tabelle1!$AD$259)/Tabelle1!$AD$260+4))</f>
        <v>#N/A</v>
      </c>
      <c r="F635" s="9">
        <v>1</v>
      </c>
      <c r="G635" s="9">
        <v>2</v>
      </c>
      <c r="H635" s="9">
        <v>3</v>
      </c>
      <c r="I635" s="9">
        <v>4</v>
      </c>
      <c r="J635" s="9">
        <v>5</v>
      </c>
      <c r="K635" s="9">
        <v>6</v>
      </c>
      <c r="L635" s="10">
        <v>7</v>
      </c>
    </row>
    <row r="636" spans="4:12" x14ac:dyDescent="0.2">
      <c r="D636" s="9">
        <v>14</v>
      </c>
      <c r="E636" s="9" t="e">
        <f>IF(Tabelle1!$T278="",NA(),IF(ABS((Tabelle1!$T278-Tabelle1!$AD$259)/Tabelle1!$AD$260)&gt;3.5,3.5*(Tabelle1!$T278-Tabelle1!$AD$259)/ABS(Tabelle1!$T278-Tabelle1!$AD$259)+4,(Tabelle1!$T278-Tabelle1!$AD$259)/Tabelle1!$AD$260+4))</f>
        <v>#N/A</v>
      </c>
      <c r="F636" s="9">
        <v>1</v>
      </c>
      <c r="G636" s="9">
        <v>2</v>
      </c>
      <c r="H636" s="9">
        <v>3</v>
      </c>
      <c r="I636" s="9">
        <v>4</v>
      </c>
      <c r="J636" s="9">
        <v>5</v>
      </c>
      <c r="K636" s="9">
        <v>6</v>
      </c>
      <c r="L636" s="10">
        <v>7</v>
      </c>
    </row>
    <row r="637" spans="4:12" x14ac:dyDescent="0.2">
      <c r="D637" s="9">
        <v>15</v>
      </c>
      <c r="E637" s="9" t="e">
        <f>IF(Tabelle1!$T279="",NA(),IF(ABS((Tabelle1!$T279-Tabelle1!$AD$259)/Tabelle1!$AD$260)&gt;3.5,3.5*(Tabelle1!$T279-Tabelle1!$AD$259)/ABS(Tabelle1!$T279-Tabelle1!$AD$259)+4,(Tabelle1!$T279-Tabelle1!$AD$259)/Tabelle1!$AD$260+4))</f>
        <v>#N/A</v>
      </c>
      <c r="F637" s="9">
        <v>1</v>
      </c>
      <c r="G637" s="9">
        <v>2</v>
      </c>
      <c r="H637" s="9">
        <v>3</v>
      </c>
      <c r="I637" s="9">
        <v>4</v>
      </c>
      <c r="J637" s="9">
        <v>5</v>
      </c>
      <c r="K637" s="9">
        <v>6</v>
      </c>
      <c r="L637" s="10">
        <v>7</v>
      </c>
    </row>
    <row r="638" spans="4:12" x14ac:dyDescent="0.2">
      <c r="D638" s="9">
        <v>16</v>
      </c>
      <c r="E638" s="9" t="e">
        <f>IF(Tabelle1!$T280="",NA(),IF(ABS((Tabelle1!$T280-Tabelle1!$AD$259)/Tabelle1!$AD$260)&gt;3.5,3.5*(Tabelle1!$T280-Tabelle1!$AD$259)/ABS(Tabelle1!$T280-Tabelle1!$AD$259)+4,(Tabelle1!$T280-Tabelle1!$AD$259)/Tabelle1!$AD$260+4))</f>
        <v>#N/A</v>
      </c>
      <c r="F638" s="9">
        <v>1</v>
      </c>
      <c r="G638" s="9">
        <v>2</v>
      </c>
      <c r="H638" s="9">
        <v>3</v>
      </c>
      <c r="I638" s="9">
        <v>4</v>
      </c>
      <c r="J638" s="9">
        <v>5</v>
      </c>
      <c r="K638" s="9">
        <v>6</v>
      </c>
      <c r="L638" s="10">
        <v>7</v>
      </c>
    </row>
    <row r="639" spans="4:12" x14ac:dyDescent="0.2">
      <c r="D639" s="9">
        <v>17</v>
      </c>
      <c r="E639" s="9" t="e">
        <f>IF(Tabelle1!$T281="",NA(),IF(ABS((Tabelle1!$T281-Tabelle1!$AD$259)/Tabelle1!$AD$260)&gt;3.5,3.5*(Tabelle1!$T281-Tabelle1!$AD$259)/ABS(Tabelle1!$T281-Tabelle1!$AD$259)+4,(Tabelle1!$T281-Tabelle1!$AD$259)/Tabelle1!$AD$260+4))</f>
        <v>#N/A</v>
      </c>
      <c r="F639" s="9">
        <v>1</v>
      </c>
      <c r="G639" s="9">
        <v>2</v>
      </c>
      <c r="H639" s="9">
        <v>3</v>
      </c>
      <c r="I639" s="9">
        <v>4</v>
      </c>
      <c r="J639" s="9">
        <v>5</v>
      </c>
      <c r="K639" s="9">
        <v>6</v>
      </c>
      <c r="L639" s="10">
        <v>7</v>
      </c>
    </row>
    <row r="640" spans="4:12" x14ac:dyDescent="0.2">
      <c r="D640" s="9">
        <v>18</v>
      </c>
      <c r="E640" s="9" t="e">
        <f>IF(Tabelle1!$T282="",NA(),IF(ABS((Tabelle1!$T282-Tabelle1!$AD$259)/Tabelle1!$AD$260)&gt;3.5,3.5*(Tabelle1!$T282-Tabelle1!$AD$259)/ABS(Tabelle1!$T282-Tabelle1!$AD$259)+4,(Tabelle1!$T282-Tabelle1!$AD$259)/Tabelle1!$AD$260+4))</f>
        <v>#N/A</v>
      </c>
      <c r="F640" s="9">
        <v>1</v>
      </c>
      <c r="G640" s="9">
        <v>2</v>
      </c>
      <c r="H640" s="9">
        <v>3</v>
      </c>
      <c r="I640" s="9">
        <v>4</v>
      </c>
      <c r="J640" s="9">
        <v>5</v>
      </c>
      <c r="K640" s="9">
        <v>6</v>
      </c>
      <c r="L640" s="10">
        <v>7</v>
      </c>
    </row>
    <row r="641" spans="4:14" x14ac:dyDescent="0.2">
      <c r="D641" s="9">
        <v>19</v>
      </c>
      <c r="E641" s="9" t="e">
        <f>IF(Tabelle1!$T283="",NA(),IF(ABS((Tabelle1!$T283-Tabelle1!$AD$259)/Tabelle1!$AD$260)&gt;3.5,3.5*(Tabelle1!$T283-Tabelle1!$AD$259)/ABS(Tabelle1!$T283-Tabelle1!$AD$259)+4,(Tabelle1!$T283-Tabelle1!$AD$259)/Tabelle1!$AD$260+4))</f>
        <v>#N/A</v>
      </c>
      <c r="F641" s="9">
        <v>1</v>
      </c>
      <c r="G641" s="9">
        <v>2</v>
      </c>
      <c r="H641" s="9">
        <v>3</v>
      </c>
      <c r="I641" s="9">
        <v>4</v>
      </c>
      <c r="J641" s="9">
        <v>5</v>
      </c>
      <c r="K641" s="9">
        <v>6</v>
      </c>
      <c r="L641" s="10">
        <v>7</v>
      </c>
    </row>
    <row r="642" spans="4:14" x14ac:dyDescent="0.2">
      <c r="D642" s="9">
        <v>20</v>
      </c>
      <c r="E642" s="9" t="e">
        <f>IF(Tabelle1!$T284="",NA(),IF(ABS((Tabelle1!$T284-Tabelle1!$AD$259)/Tabelle1!$AD$260)&gt;3.5,3.5*(Tabelle1!$T284-Tabelle1!$AD$259)/ABS(Tabelle1!$T284-Tabelle1!$AD$259)+4,(Tabelle1!$T284-Tabelle1!$AD$259)/Tabelle1!$AD$260+4))</f>
        <v>#N/A</v>
      </c>
      <c r="F642" s="9">
        <v>1</v>
      </c>
      <c r="G642" s="9">
        <v>2</v>
      </c>
      <c r="H642" s="9">
        <v>3</v>
      </c>
      <c r="I642" s="9">
        <v>4</v>
      </c>
      <c r="J642" s="9">
        <v>5</v>
      </c>
      <c r="K642" s="9">
        <v>6</v>
      </c>
      <c r="L642" s="10">
        <v>7</v>
      </c>
    </row>
    <row r="643" spans="4:14" x14ac:dyDescent="0.2">
      <c r="D643" s="9">
        <v>21</v>
      </c>
      <c r="E643" s="9" t="e">
        <f>IF(Tabelle1!$T285="",NA(),IF(ABS((Tabelle1!$T285-Tabelle1!$AD$259)/Tabelle1!$AD$260)&gt;3.5,3.5*(Tabelle1!$T285-Tabelle1!$AD$259)/ABS(Tabelle1!$T285-Tabelle1!$AD$259)+4,(Tabelle1!$T285-Tabelle1!$AD$259)/Tabelle1!$AD$260+4))</f>
        <v>#N/A</v>
      </c>
      <c r="F643" s="9">
        <v>1</v>
      </c>
      <c r="G643" s="9">
        <v>2</v>
      </c>
      <c r="H643" s="9">
        <v>3</v>
      </c>
      <c r="I643" s="9">
        <v>4</v>
      </c>
      <c r="J643" s="9">
        <v>5</v>
      </c>
      <c r="K643" s="9">
        <v>6</v>
      </c>
      <c r="L643" s="10">
        <v>7</v>
      </c>
    </row>
    <row r="644" spans="4:14" x14ac:dyDescent="0.2">
      <c r="D644" s="9">
        <v>22</v>
      </c>
      <c r="E644" s="9" t="e">
        <f>IF(Tabelle1!$T286="",NA(),IF(ABS((Tabelle1!$T286-Tabelle1!$AD$259)/Tabelle1!$AD$260)&gt;3.5,3.5*(Tabelle1!$T286-Tabelle1!$AD$259)/ABS(Tabelle1!$T286-Tabelle1!$AD$259)+4,(Tabelle1!$T286-Tabelle1!$AD$259)/Tabelle1!$AD$260+4))</f>
        <v>#N/A</v>
      </c>
      <c r="F644" s="9">
        <v>1</v>
      </c>
      <c r="G644" s="9">
        <v>2</v>
      </c>
      <c r="H644" s="9">
        <v>3</v>
      </c>
      <c r="I644" s="9">
        <v>4</v>
      </c>
      <c r="J644" s="9">
        <v>5</v>
      </c>
      <c r="K644" s="9">
        <v>6</v>
      </c>
      <c r="L644" s="10">
        <v>7</v>
      </c>
    </row>
    <row r="645" spans="4:14" x14ac:dyDescent="0.2">
      <c r="D645" s="9">
        <v>23</v>
      </c>
      <c r="E645" s="9" t="e">
        <f>IF(Tabelle1!$T287="",NA(),IF(ABS((Tabelle1!$T287-Tabelle1!$AD$259)/Tabelle1!$AD$260)&gt;3.5,3.5*(Tabelle1!$T287-Tabelle1!$AD$259)/ABS(Tabelle1!$T287-Tabelle1!$AD$259)+4,(Tabelle1!$T287-Tabelle1!$AD$259)/Tabelle1!$AD$260+4))</f>
        <v>#N/A</v>
      </c>
      <c r="F645" s="9">
        <v>1</v>
      </c>
      <c r="G645" s="9">
        <v>2</v>
      </c>
      <c r="H645" s="9">
        <v>3</v>
      </c>
      <c r="I645" s="9">
        <v>4</v>
      </c>
      <c r="J645" s="9">
        <v>5</v>
      </c>
      <c r="K645" s="9">
        <v>6</v>
      </c>
      <c r="L645" s="10">
        <v>7</v>
      </c>
    </row>
    <row r="646" spans="4:14" x14ac:dyDescent="0.2">
      <c r="D646" s="9">
        <v>24</v>
      </c>
      <c r="E646" s="9" t="e">
        <f>IF(Tabelle1!$T288="",NA(),IF(ABS((Tabelle1!$T288-Tabelle1!$AD$259)/Tabelle1!$AD$260)&gt;3.5,3.5*(Tabelle1!$T288-Tabelle1!$AD$259)/ABS(Tabelle1!$T288-Tabelle1!$AD$259)+4,(Tabelle1!$T288-Tabelle1!$AD$259)/Tabelle1!$AD$260+4))</f>
        <v>#N/A</v>
      </c>
      <c r="F646" s="9">
        <v>1</v>
      </c>
      <c r="G646" s="9">
        <v>2</v>
      </c>
      <c r="H646" s="9">
        <v>3</v>
      </c>
      <c r="I646" s="9">
        <v>4</v>
      </c>
      <c r="J646" s="9">
        <v>5</v>
      </c>
      <c r="K646" s="9">
        <v>6</v>
      </c>
      <c r="L646" s="10">
        <v>7</v>
      </c>
    </row>
    <row r="647" spans="4:14" ht="13.5" thickBot="1" x14ac:dyDescent="0.25">
      <c r="D647" s="12">
        <v>25</v>
      </c>
      <c r="E647" s="9" t="e">
        <f>IF(Tabelle1!$T289="",NA(),IF(ABS((Tabelle1!$T289-Tabelle1!$AD$259)/Tabelle1!$AD$260)&gt;3.5,3.5*(Tabelle1!$T289-Tabelle1!$AD$259)/ABS(Tabelle1!$T289-Tabelle1!$AD$259)+4,(Tabelle1!$T289-Tabelle1!$AD$259)/Tabelle1!$AD$260+4))</f>
        <v>#N/A</v>
      </c>
      <c r="F647" s="12">
        <v>1</v>
      </c>
      <c r="G647" s="12">
        <v>2</v>
      </c>
      <c r="H647" s="12">
        <v>3</v>
      </c>
      <c r="I647" s="12">
        <v>4</v>
      </c>
      <c r="J647" s="12">
        <v>5</v>
      </c>
      <c r="K647" s="12">
        <v>6</v>
      </c>
      <c r="L647" s="13">
        <v>7</v>
      </c>
    </row>
    <row r="648" spans="4:14" ht="13.5" thickBot="1" x14ac:dyDescent="0.25"/>
    <row r="649" spans="4:14" x14ac:dyDescent="0.2">
      <c r="D649" s="2" t="s">
        <v>15</v>
      </c>
      <c r="E649" s="2" t="s">
        <v>26</v>
      </c>
      <c r="F649" s="14" t="s">
        <v>16</v>
      </c>
      <c r="G649" s="14" t="s">
        <v>17</v>
      </c>
      <c r="H649" s="14" t="s">
        <v>18</v>
      </c>
      <c r="I649" s="14" t="s">
        <v>19</v>
      </c>
      <c r="J649" s="14" t="s">
        <v>20</v>
      </c>
      <c r="K649" s="14" t="s">
        <v>21</v>
      </c>
      <c r="L649" s="15" t="s">
        <v>22</v>
      </c>
      <c r="N649">
        <v>8.3000000000000007</v>
      </c>
    </row>
    <row r="650" spans="4:14" x14ac:dyDescent="0.2">
      <c r="D650" s="5"/>
      <c r="E650" s="5"/>
      <c r="F650" s="5"/>
      <c r="G650" s="5"/>
      <c r="H650" s="5"/>
      <c r="I650" s="5"/>
      <c r="J650" s="5"/>
      <c r="K650" s="5"/>
      <c r="L650" s="8"/>
    </row>
    <row r="651" spans="4:14" x14ac:dyDescent="0.2">
      <c r="D651" s="9">
        <v>1</v>
      </c>
      <c r="E651" s="9" t="e">
        <f>IF(Tabelle1!$AL265="",NA(),IF(ABS((Tabelle1!$AL265-Tabelle1!$AV$259)/Tabelle1!$AV$260)&gt;3.5,3.5*(Tabelle1!$AL265-Tabelle1!$AV$259)/ABS(Tabelle1!$AL265-Tabelle1!$AV$259)+4,(Tabelle1!$AL265-Tabelle1!$AV$259)/Tabelle1!$AV$260+4))</f>
        <v>#N/A</v>
      </c>
      <c r="F651" s="9">
        <v>1</v>
      </c>
      <c r="G651" s="9">
        <v>2</v>
      </c>
      <c r="H651" s="9">
        <v>3</v>
      </c>
      <c r="I651" s="9">
        <v>4</v>
      </c>
      <c r="J651" s="9">
        <v>5</v>
      </c>
      <c r="K651" s="9">
        <v>6</v>
      </c>
      <c r="L651" s="10">
        <v>7</v>
      </c>
    </row>
    <row r="652" spans="4:14" x14ac:dyDescent="0.2">
      <c r="D652" s="9">
        <v>2</v>
      </c>
      <c r="E652" s="9" t="e">
        <f>IF(Tabelle1!$AL266="",NA(),IF(ABS((Tabelle1!$AL266-Tabelle1!$AV$259)/Tabelle1!$AV$260)&gt;3.5,3.5*(Tabelle1!$AL266-Tabelle1!$AV$259)/ABS(Tabelle1!$AL266-Tabelle1!$AV$259)+4,(Tabelle1!$AL266-Tabelle1!$AV$259)/Tabelle1!$AV$260+4))</f>
        <v>#N/A</v>
      </c>
      <c r="F652" s="9">
        <v>1</v>
      </c>
      <c r="G652" s="9">
        <v>2</v>
      </c>
      <c r="H652" s="9">
        <v>3</v>
      </c>
      <c r="I652" s="9">
        <v>4</v>
      </c>
      <c r="J652" s="9">
        <v>5</v>
      </c>
      <c r="K652" s="9">
        <v>6</v>
      </c>
      <c r="L652" s="10">
        <v>7</v>
      </c>
    </row>
    <row r="653" spans="4:14" x14ac:dyDescent="0.2">
      <c r="D653" s="9">
        <v>3</v>
      </c>
      <c r="E653" s="9" t="e">
        <f>IF(Tabelle1!$AL267="",NA(),IF(ABS((Tabelle1!$AL267-Tabelle1!$AV$259)/Tabelle1!$AV$260)&gt;3.5,3.5*(Tabelle1!$AL267-Tabelle1!$AV$259)/ABS(Tabelle1!$AL267-Tabelle1!$AV$259)+4,(Tabelle1!$AL267-Tabelle1!$AV$259)/Tabelle1!$AV$260+4))</f>
        <v>#N/A</v>
      </c>
      <c r="F653" s="9">
        <v>1</v>
      </c>
      <c r="G653" s="9">
        <v>2</v>
      </c>
      <c r="H653" s="9">
        <v>3</v>
      </c>
      <c r="I653" s="9">
        <v>4</v>
      </c>
      <c r="J653" s="9">
        <v>5</v>
      </c>
      <c r="K653" s="9">
        <v>6</v>
      </c>
      <c r="L653" s="10">
        <v>7</v>
      </c>
    </row>
    <row r="654" spans="4:14" x14ac:dyDescent="0.2">
      <c r="D654" s="9">
        <v>4</v>
      </c>
      <c r="E654" s="9" t="e">
        <f>IF(Tabelle1!$AL268="",NA(),IF(ABS((Tabelle1!$AL268-Tabelle1!$AV$259)/Tabelle1!$AV$260)&gt;3.5,3.5*(Tabelle1!$AL268-Tabelle1!$AV$259)/ABS(Tabelle1!$AL268-Tabelle1!$AV$259)+4,(Tabelle1!$AL268-Tabelle1!$AV$259)/Tabelle1!$AV$260+4))</f>
        <v>#N/A</v>
      </c>
      <c r="F654" s="9">
        <v>1</v>
      </c>
      <c r="G654" s="9">
        <v>2</v>
      </c>
      <c r="H654" s="9">
        <v>3</v>
      </c>
      <c r="I654" s="9">
        <v>4</v>
      </c>
      <c r="J654" s="9">
        <v>5</v>
      </c>
      <c r="K654" s="9">
        <v>6</v>
      </c>
      <c r="L654" s="10">
        <v>7</v>
      </c>
    </row>
    <row r="655" spans="4:14" x14ac:dyDescent="0.2">
      <c r="D655" s="9">
        <v>5</v>
      </c>
      <c r="E655" s="9" t="e">
        <f>IF(Tabelle1!$AL269="",NA(),IF(ABS((Tabelle1!$AL269-Tabelle1!$AV$259)/Tabelle1!$AV$260)&gt;3.5,3.5*(Tabelle1!$AL269-Tabelle1!$AV$259)/ABS(Tabelle1!$AL269-Tabelle1!$AV$259)+4,(Tabelle1!$AL269-Tabelle1!$AV$259)/Tabelle1!$AV$260+4))</f>
        <v>#N/A</v>
      </c>
      <c r="F655" s="9">
        <v>1</v>
      </c>
      <c r="G655" s="9">
        <v>2</v>
      </c>
      <c r="H655" s="9">
        <v>3</v>
      </c>
      <c r="I655" s="9">
        <v>4</v>
      </c>
      <c r="J655" s="9">
        <v>5</v>
      </c>
      <c r="K655" s="9">
        <v>6</v>
      </c>
      <c r="L655" s="10">
        <v>7</v>
      </c>
    </row>
    <row r="656" spans="4:14" x14ac:dyDescent="0.2">
      <c r="D656" s="9">
        <v>6</v>
      </c>
      <c r="E656" s="9" t="e">
        <f>IF(Tabelle1!$AL270="",NA(),IF(ABS((Tabelle1!$AL270-Tabelle1!$AV$259)/Tabelle1!$AV$260)&gt;3.5,3.5*(Tabelle1!$AL270-Tabelle1!$AV$259)/ABS(Tabelle1!$AL270-Tabelle1!$AV$259)+4,(Tabelle1!$AL270-Tabelle1!$AV$259)/Tabelle1!$AV$260+4))</f>
        <v>#N/A</v>
      </c>
      <c r="F656" s="9">
        <v>1</v>
      </c>
      <c r="G656" s="9">
        <v>2</v>
      </c>
      <c r="H656" s="9">
        <v>3</v>
      </c>
      <c r="I656" s="9">
        <v>4</v>
      </c>
      <c r="J656" s="9">
        <v>5</v>
      </c>
      <c r="K656" s="9">
        <v>6</v>
      </c>
      <c r="L656" s="10">
        <v>7</v>
      </c>
    </row>
    <row r="657" spans="4:12" x14ac:dyDescent="0.2">
      <c r="D657" s="9">
        <v>7</v>
      </c>
      <c r="E657" s="9" t="e">
        <f>IF(Tabelle1!$AL271="",NA(),IF(ABS((Tabelle1!$AL271-Tabelle1!$AV$259)/Tabelle1!$AV$260)&gt;3.5,3.5*(Tabelle1!$AL271-Tabelle1!$AV$259)/ABS(Tabelle1!$AL271-Tabelle1!$AV$259)+4,(Tabelle1!$AL271-Tabelle1!$AV$259)/Tabelle1!$AV$260+4))</f>
        <v>#N/A</v>
      </c>
      <c r="F657" s="9">
        <v>1</v>
      </c>
      <c r="G657" s="9">
        <v>2</v>
      </c>
      <c r="H657" s="9">
        <v>3</v>
      </c>
      <c r="I657" s="9">
        <v>4</v>
      </c>
      <c r="J657" s="9">
        <v>5</v>
      </c>
      <c r="K657" s="9">
        <v>6</v>
      </c>
      <c r="L657" s="10">
        <v>7</v>
      </c>
    </row>
    <row r="658" spans="4:12" x14ac:dyDescent="0.2">
      <c r="D658" s="9">
        <v>8</v>
      </c>
      <c r="E658" s="9" t="e">
        <f>IF(Tabelle1!$AL272="",NA(),IF(ABS((Tabelle1!$AL272-Tabelle1!$AV$259)/Tabelle1!$AV$260)&gt;3.5,3.5*(Tabelle1!$AL272-Tabelle1!$AV$259)/ABS(Tabelle1!$AL272-Tabelle1!$AV$259)+4,(Tabelle1!$AL272-Tabelle1!$AV$259)/Tabelle1!$AV$260+4))</f>
        <v>#N/A</v>
      </c>
      <c r="F658" s="9">
        <v>1</v>
      </c>
      <c r="G658" s="9">
        <v>2</v>
      </c>
      <c r="H658" s="9">
        <v>3</v>
      </c>
      <c r="I658" s="9">
        <v>4</v>
      </c>
      <c r="J658" s="9">
        <v>5</v>
      </c>
      <c r="K658" s="9">
        <v>6</v>
      </c>
      <c r="L658" s="10">
        <v>7</v>
      </c>
    </row>
    <row r="659" spans="4:12" x14ac:dyDescent="0.2">
      <c r="D659" s="9">
        <v>9</v>
      </c>
      <c r="E659" s="9" t="e">
        <f>IF(Tabelle1!$AL273="",NA(),IF(ABS((Tabelle1!$AL273-Tabelle1!$AV$259)/Tabelle1!$AV$260)&gt;3.5,3.5*(Tabelle1!$AL273-Tabelle1!$AV$259)/ABS(Tabelle1!$AL273-Tabelle1!$AV$259)+4,(Tabelle1!$AL273-Tabelle1!$AV$259)/Tabelle1!$AV$260+4))</f>
        <v>#N/A</v>
      </c>
      <c r="F659" s="9">
        <v>1</v>
      </c>
      <c r="G659" s="9">
        <v>2</v>
      </c>
      <c r="H659" s="9">
        <v>3</v>
      </c>
      <c r="I659" s="9">
        <v>4</v>
      </c>
      <c r="J659" s="9">
        <v>5</v>
      </c>
      <c r="K659" s="9">
        <v>6</v>
      </c>
      <c r="L659" s="10">
        <v>7</v>
      </c>
    </row>
    <row r="660" spans="4:12" x14ac:dyDescent="0.2">
      <c r="D660" s="9">
        <v>10</v>
      </c>
      <c r="E660" s="9" t="e">
        <f>IF(Tabelle1!$AL274="",NA(),IF(ABS((Tabelle1!$AL274-Tabelle1!$AV$259)/Tabelle1!$AV$260)&gt;3.5,3.5*(Tabelle1!$AL274-Tabelle1!$AV$259)/ABS(Tabelle1!$AL274-Tabelle1!$AV$259)+4,(Tabelle1!$AL274-Tabelle1!$AV$259)/Tabelle1!$AV$260+4))</f>
        <v>#N/A</v>
      </c>
      <c r="F660" s="9">
        <v>1</v>
      </c>
      <c r="G660" s="9">
        <v>2</v>
      </c>
      <c r="H660" s="9">
        <v>3</v>
      </c>
      <c r="I660" s="9">
        <v>4</v>
      </c>
      <c r="J660" s="9">
        <v>5</v>
      </c>
      <c r="K660" s="9">
        <v>6</v>
      </c>
      <c r="L660" s="10">
        <v>7</v>
      </c>
    </row>
    <row r="661" spans="4:12" x14ac:dyDescent="0.2">
      <c r="D661" s="9">
        <v>11</v>
      </c>
      <c r="E661" s="9" t="e">
        <f>IF(Tabelle1!$AL275="",NA(),IF(ABS((Tabelle1!$AL275-Tabelle1!$AV$259)/Tabelle1!$AV$260)&gt;3.5,3.5*(Tabelle1!$AL275-Tabelle1!$AV$259)/ABS(Tabelle1!$AL275-Tabelle1!$AV$259)+4,(Tabelle1!$AL275-Tabelle1!$AV$259)/Tabelle1!$AV$260+4))</f>
        <v>#N/A</v>
      </c>
      <c r="F661" s="9">
        <v>1</v>
      </c>
      <c r="G661" s="9">
        <v>2</v>
      </c>
      <c r="H661" s="9">
        <v>3</v>
      </c>
      <c r="I661" s="9">
        <v>4</v>
      </c>
      <c r="J661" s="9">
        <v>5</v>
      </c>
      <c r="K661" s="9">
        <v>6</v>
      </c>
      <c r="L661" s="10">
        <v>7</v>
      </c>
    </row>
    <row r="662" spans="4:12" x14ac:dyDescent="0.2">
      <c r="D662" s="9">
        <v>12</v>
      </c>
      <c r="E662" s="9" t="e">
        <f>IF(Tabelle1!$AL276="",NA(),IF(ABS((Tabelle1!$AL276-Tabelle1!$AV$259)/Tabelle1!$AV$260)&gt;3.5,3.5*(Tabelle1!$AL276-Tabelle1!$AV$259)/ABS(Tabelle1!$AL276-Tabelle1!$AV$259)+4,(Tabelle1!$AL276-Tabelle1!$AV$259)/Tabelle1!$AV$260+4))</f>
        <v>#N/A</v>
      </c>
      <c r="F662" s="9">
        <v>1</v>
      </c>
      <c r="G662" s="9">
        <v>2</v>
      </c>
      <c r="H662" s="9">
        <v>3</v>
      </c>
      <c r="I662" s="9">
        <v>4</v>
      </c>
      <c r="J662" s="9">
        <v>5</v>
      </c>
      <c r="K662" s="9">
        <v>6</v>
      </c>
      <c r="L662" s="10">
        <v>7</v>
      </c>
    </row>
    <row r="663" spans="4:12" x14ac:dyDescent="0.2">
      <c r="D663" s="9">
        <v>13</v>
      </c>
      <c r="E663" s="9" t="e">
        <f>IF(Tabelle1!$AL277="",NA(),IF(ABS((Tabelle1!$AL277-Tabelle1!$AV$259)/Tabelle1!$AV$260)&gt;3.5,3.5*(Tabelle1!$AL277-Tabelle1!$AV$259)/ABS(Tabelle1!$AL277-Tabelle1!$AV$259)+4,(Tabelle1!$AL277-Tabelle1!$AV$259)/Tabelle1!$AV$260+4))</f>
        <v>#N/A</v>
      </c>
      <c r="F663" s="9">
        <v>1</v>
      </c>
      <c r="G663" s="9">
        <v>2</v>
      </c>
      <c r="H663" s="9">
        <v>3</v>
      </c>
      <c r="I663" s="9">
        <v>4</v>
      </c>
      <c r="J663" s="9">
        <v>5</v>
      </c>
      <c r="K663" s="9">
        <v>6</v>
      </c>
      <c r="L663" s="10">
        <v>7</v>
      </c>
    </row>
    <row r="664" spans="4:12" x14ac:dyDescent="0.2">
      <c r="D664" s="9">
        <v>14</v>
      </c>
      <c r="E664" s="9" t="e">
        <f>IF(Tabelle1!$AL278="",NA(),IF(ABS((Tabelle1!$AL278-Tabelle1!$AV$259)/Tabelle1!$AV$260)&gt;3.5,3.5*(Tabelle1!$AL278-Tabelle1!$AV$259)/ABS(Tabelle1!$AL278-Tabelle1!$AV$259)+4,(Tabelle1!$AL278-Tabelle1!$AV$259)/Tabelle1!$AV$260+4))</f>
        <v>#N/A</v>
      </c>
      <c r="F664" s="9">
        <v>1</v>
      </c>
      <c r="G664" s="9">
        <v>2</v>
      </c>
      <c r="H664" s="9">
        <v>3</v>
      </c>
      <c r="I664" s="9">
        <v>4</v>
      </c>
      <c r="J664" s="9">
        <v>5</v>
      </c>
      <c r="K664" s="9">
        <v>6</v>
      </c>
      <c r="L664" s="10">
        <v>7</v>
      </c>
    </row>
    <row r="665" spans="4:12" x14ac:dyDescent="0.2">
      <c r="D665" s="9">
        <v>15</v>
      </c>
      <c r="E665" s="9" t="e">
        <f>IF(Tabelle1!$AL279="",NA(),IF(ABS((Tabelle1!$AL279-Tabelle1!$AV$259)/Tabelle1!$AV$260)&gt;3.5,3.5*(Tabelle1!$AL279-Tabelle1!$AV$259)/ABS(Tabelle1!$AL279-Tabelle1!$AV$259)+4,(Tabelle1!$AL279-Tabelle1!$AV$259)/Tabelle1!$AV$260+4))</f>
        <v>#N/A</v>
      </c>
      <c r="F665" s="9">
        <v>1</v>
      </c>
      <c r="G665" s="9">
        <v>2</v>
      </c>
      <c r="H665" s="9">
        <v>3</v>
      </c>
      <c r="I665" s="9">
        <v>4</v>
      </c>
      <c r="J665" s="9">
        <v>5</v>
      </c>
      <c r="K665" s="9">
        <v>6</v>
      </c>
      <c r="L665" s="10">
        <v>7</v>
      </c>
    </row>
    <row r="666" spans="4:12" x14ac:dyDescent="0.2">
      <c r="D666" s="9">
        <v>16</v>
      </c>
      <c r="E666" s="9" t="e">
        <f>IF(Tabelle1!$AL280="",NA(),IF(ABS((Tabelle1!$AL280-Tabelle1!$AV$259)/Tabelle1!$AV$260)&gt;3.5,3.5*(Tabelle1!$AL280-Tabelle1!$AV$259)/ABS(Tabelle1!$AL280-Tabelle1!$AV$259)+4,(Tabelle1!$AL280-Tabelle1!$AV$259)/Tabelle1!$AV$260+4))</f>
        <v>#N/A</v>
      </c>
      <c r="F666" s="9">
        <v>1</v>
      </c>
      <c r="G666" s="9">
        <v>2</v>
      </c>
      <c r="H666" s="9">
        <v>3</v>
      </c>
      <c r="I666" s="9">
        <v>4</v>
      </c>
      <c r="J666" s="9">
        <v>5</v>
      </c>
      <c r="K666" s="9">
        <v>6</v>
      </c>
      <c r="L666" s="10">
        <v>7</v>
      </c>
    </row>
    <row r="667" spans="4:12" x14ac:dyDescent="0.2">
      <c r="D667" s="9">
        <v>17</v>
      </c>
      <c r="E667" s="9" t="e">
        <f>IF(Tabelle1!$AL281="",NA(),IF(ABS((Tabelle1!$AL281-Tabelle1!$AV$259)/Tabelle1!$AV$260)&gt;3.5,3.5*(Tabelle1!$AL281-Tabelle1!$AV$259)/ABS(Tabelle1!$AL281-Tabelle1!$AV$259)+4,(Tabelle1!$AL281-Tabelle1!$AV$259)/Tabelle1!$AV$260+4))</f>
        <v>#N/A</v>
      </c>
      <c r="F667" s="9">
        <v>1</v>
      </c>
      <c r="G667" s="9">
        <v>2</v>
      </c>
      <c r="H667" s="9">
        <v>3</v>
      </c>
      <c r="I667" s="9">
        <v>4</v>
      </c>
      <c r="J667" s="9">
        <v>5</v>
      </c>
      <c r="K667" s="9">
        <v>6</v>
      </c>
      <c r="L667" s="10">
        <v>7</v>
      </c>
    </row>
    <row r="668" spans="4:12" x14ac:dyDescent="0.2">
      <c r="D668" s="9">
        <v>18</v>
      </c>
      <c r="E668" s="9" t="e">
        <f>IF(Tabelle1!$AL282="",NA(),IF(ABS((Tabelle1!$AL282-Tabelle1!$AV$259)/Tabelle1!$AV$260)&gt;3.5,3.5*(Tabelle1!$AL282-Tabelle1!$AV$259)/ABS(Tabelle1!$AL282-Tabelle1!$AV$259)+4,(Tabelle1!$AL282-Tabelle1!$AV$259)/Tabelle1!$AV$260+4))</f>
        <v>#N/A</v>
      </c>
      <c r="F668" s="9">
        <v>1</v>
      </c>
      <c r="G668" s="9">
        <v>2</v>
      </c>
      <c r="H668" s="9">
        <v>3</v>
      </c>
      <c r="I668" s="9">
        <v>4</v>
      </c>
      <c r="J668" s="9">
        <v>5</v>
      </c>
      <c r="K668" s="9">
        <v>6</v>
      </c>
      <c r="L668" s="10">
        <v>7</v>
      </c>
    </row>
    <row r="669" spans="4:12" x14ac:dyDescent="0.2">
      <c r="D669" s="9">
        <v>19</v>
      </c>
      <c r="E669" s="9" t="e">
        <f>IF(Tabelle1!$AL283="",NA(),IF(ABS((Tabelle1!$AL283-Tabelle1!$AV$259)/Tabelle1!$AV$260)&gt;3.5,3.5*(Tabelle1!$AL283-Tabelle1!$AV$259)/ABS(Tabelle1!$AL283-Tabelle1!$AV$259)+4,(Tabelle1!$AL283-Tabelle1!$AV$259)/Tabelle1!$AV$260+4))</f>
        <v>#N/A</v>
      </c>
      <c r="F669" s="9">
        <v>1</v>
      </c>
      <c r="G669" s="9">
        <v>2</v>
      </c>
      <c r="H669" s="9">
        <v>3</v>
      </c>
      <c r="I669" s="9">
        <v>4</v>
      </c>
      <c r="J669" s="9">
        <v>5</v>
      </c>
      <c r="K669" s="9">
        <v>6</v>
      </c>
      <c r="L669" s="10">
        <v>7</v>
      </c>
    </row>
    <row r="670" spans="4:12" x14ac:dyDescent="0.2">
      <c r="D670" s="9">
        <v>20</v>
      </c>
      <c r="E670" s="9" t="e">
        <f>IF(Tabelle1!$AL284="",NA(),IF(ABS((Tabelle1!$AL284-Tabelle1!$AV$259)/Tabelle1!$AV$260)&gt;3.5,3.5*(Tabelle1!$AL284-Tabelle1!$AV$259)/ABS(Tabelle1!$AL284-Tabelle1!$AV$259)+4,(Tabelle1!$AL284-Tabelle1!$AV$259)/Tabelle1!$AV$260+4))</f>
        <v>#N/A</v>
      </c>
      <c r="F670" s="9">
        <v>1</v>
      </c>
      <c r="G670" s="9">
        <v>2</v>
      </c>
      <c r="H670" s="9">
        <v>3</v>
      </c>
      <c r="I670" s="9">
        <v>4</v>
      </c>
      <c r="J670" s="9">
        <v>5</v>
      </c>
      <c r="K670" s="9">
        <v>6</v>
      </c>
      <c r="L670" s="10">
        <v>7</v>
      </c>
    </row>
    <row r="671" spans="4:12" x14ac:dyDescent="0.2">
      <c r="D671" s="9">
        <v>21</v>
      </c>
      <c r="E671" s="9" t="e">
        <f>IF(Tabelle1!$AL285="",NA(),IF(ABS((Tabelle1!$AL285-Tabelle1!$AV$259)/Tabelle1!$AV$260)&gt;3.5,3.5*(Tabelle1!$AL285-Tabelle1!$AV$259)/ABS(Tabelle1!$AL285-Tabelle1!$AV$259)+4,(Tabelle1!$AL285-Tabelle1!$AV$259)/Tabelle1!$AV$260+4))</f>
        <v>#N/A</v>
      </c>
      <c r="F671" s="9">
        <v>1</v>
      </c>
      <c r="G671" s="9">
        <v>2</v>
      </c>
      <c r="H671" s="9">
        <v>3</v>
      </c>
      <c r="I671" s="9">
        <v>4</v>
      </c>
      <c r="J671" s="9">
        <v>5</v>
      </c>
      <c r="K671" s="9">
        <v>6</v>
      </c>
      <c r="L671" s="10">
        <v>7</v>
      </c>
    </row>
    <row r="672" spans="4:12" x14ac:dyDescent="0.2">
      <c r="D672" s="9">
        <v>22</v>
      </c>
      <c r="E672" s="9" t="e">
        <f>IF(Tabelle1!$AL286="",NA(),IF(ABS((Tabelle1!$AL286-Tabelle1!$AV$259)/Tabelle1!$AV$260)&gt;3.5,3.5*(Tabelle1!$AL286-Tabelle1!$AV$259)/ABS(Tabelle1!$AL286-Tabelle1!$AV$259)+4,(Tabelle1!$AL286-Tabelle1!$AV$259)/Tabelle1!$AV$260+4))</f>
        <v>#N/A</v>
      </c>
      <c r="F672" s="9">
        <v>1</v>
      </c>
      <c r="G672" s="9">
        <v>2</v>
      </c>
      <c r="H672" s="9">
        <v>3</v>
      </c>
      <c r="I672" s="9">
        <v>4</v>
      </c>
      <c r="J672" s="9">
        <v>5</v>
      </c>
      <c r="K672" s="9">
        <v>6</v>
      </c>
      <c r="L672" s="10">
        <v>7</v>
      </c>
    </row>
    <row r="673" spans="4:14" x14ac:dyDescent="0.2">
      <c r="D673" s="9">
        <v>23</v>
      </c>
      <c r="E673" s="9" t="e">
        <f>IF(Tabelle1!$AL287="",NA(),IF(ABS((Tabelle1!$AL287-Tabelle1!$AV$259)/Tabelle1!$AV$260)&gt;3.5,3.5*(Tabelle1!$AL287-Tabelle1!$AV$259)/ABS(Tabelle1!$AL287-Tabelle1!$AV$259)+4,(Tabelle1!$AL287-Tabelle1!$AV$259)/Tabelle1!$AV$260+4))</f>
        <v>#N/A</v>
      </c>
      <c r="F673" s="9">
        <v>1</v>
      </c>
      <c r="G673" s="9">
        <v>2</v>
      </c>
      <c r="H673" s="9">
        <v>3</v>
      </c>
      <c r="I673" s="9">
        <v>4</v>
      </c>
      <c r="J673" s="9">
        <v>5</v>
      </c>
      <c r="K673" s="9">
        <v>6</v>
      </c>
      <c r="L673" s="10">
        <v>7</v>
      </c>
    </row>
    <row r="674" spans="4:14" x14ac:dyDescent="0.2">
      <c r="D674" s="9">
        <v>24</v>
      </c>
      <c r="E674" s="9" t="e">
        <f>IF(Tabelle1!$AL288="",NA(),IF(ABS((Tabelle1!$AL288-Tabelle1!$AV$259)/Tabelle1!$AV$260)&gt;3.5,3.5*(Tabelle1!$AL288-Tabelle1!$AV$259)/ABS(Tabelle1!$AL288-Tabelle1!$AV$259)+4,(Tabelle1!$AL288-Tabelle1!$AV$259)/Tabelle1!$AV$260+4))</f>
        <v>#N/A</v>
      </c>
      <c r="F674" s="9">
        <v>1</v>
      </c>
      <c r="G674" s="9">
        <v>2</v>
      </c>
      <c r="H674" s="9">
        <v>3</v>
      </c>
      <c r="I674" s="9">
        <v>4</v>
      </c>
      <c r="J674" s="9">
        <v>5</v>
      </c>
      <c r="K674" s="9">
        <v>6</v>
      </c>
      <c r="L674" s="10">
        <v>7</v>
      </c>
    </row>
    <row r="675" spans="4:14" ht="13.5" thickBot="1" x14ac:dyDescent="0.25">
      <c r="D675" s="12">
        <v>25</v>
      </c>
      <c r="E675" s="9" t="e">
        <f>IF(Tabelle1!$AL289="",NA(),IF(ABS((Tabelle1!$AL289-Tabelle1!$AV$259)/Tabelle1!$AV$260)&gt;3.5,3.5*(Tabelle1!$AL289-Tabelle1!$AV$259)/ABS(Tabelle1!$AL289-Tabelle1!$AV$259)+4,(Tabelle1!$AL289-Tabelle1!$AV$259)/Tabelle1!$AV$260+4))</f>
        <v>#N/A</v>
      </c>
      <c r="F675" s="12">
        <v>1</v>
      </c>
      <c r="G675" s="12">
        <v>2</v>
      </c>
      <c r="H675" s="12">
        <v>3</v>
      </c>
      <c r="I675" s="12">
        <v>4</v>
      </c>
      <c r="J675" s="12">
        <v>5</v>
      </c>
      <c r="K675" s="12">
        <v>6</v>
      </c>
      <c r="L675" s="13">
        <v>7</v>
      </c>
    </row>
    <row r="676" spans="4:14" x14ac:dyDescent="0.2">
      <c r="D676" s="2"/>
      <c r="E676" s="2"/>
      <c r="F676" s="2"/>
      <c r="G676" s="2"/>
      <c r="H676" s="2"/>
      <c r="I676" s="2"/>
      <c r="J676" s="2"/>
      <c r="K676" s="2"/>
      <c r="L676" s="3"/>
      <c r="N676">
        <v>9.1</v>
      </c>
    </row>
    <row r="677" spans="4:14" x14ac:dyDescent="0.2">
      <c r="D677" s="5" t="s">
        <v>15</v>
      </c>
      <c r="E677" s="5" t="s">
        <v>23</v>
      </c>
      <c r="F677" s="6" t="s">
        <v>16</v>
      </c>
      <c r="G677" s="6" t="s">
        <v>17</v>
      </c>
      <c r="H677" s="6" t="s">
        <v>18</v>
      </c>
      <c r="I677" s="6" t="s">
        <v>19</v>
      </c>
      <c r="J677" s="6" t="s">
        <v>20</v>
      </c>
      <c r="K677" s="6" t="s">
        <v>21</v>
      </c>
      <c r="L677" s="7" t="s">
        <v>22</v>
      </c>
    </row>
    <row r="678" spans="4:14" x14ac:dyDescent="0.2">
      <c r="D678" s="5"/>
      <c r="E678" s="5"/>
      <c r="F678" s="5"/>
      <c r="G678" s="5"/>
      <c r="H678" s="5"/>
      <c r="I678" s="5"/>
      <c r="J678" s="5"/>
      <c r="K678" s="5"/>
      <c r="L678" s="8"/>
    </row>
    <row r="679" spans="4:14" x14ac:dyDescent="0.2">
      <c r="D679" s="9">
        <v>1</v>
      </c>
      <c r="E679" s="9" t="e">
        <f>IF(Tabelle1!$B301="",NA(),IF(ABS((Tabelle1!$B301-Tabelle1!$L$295)/Tabelle1!$L$296)&gt;3.5,3.5*(Tabelle1!$B301-Tabelle1!$L$295)/ABS(Tabelle1!$B301-Tabelle1!$L$295)+4,(Tabelle1!$B301-Tabelle1!$L$295)/Tabelle1!$L$296+4))</f>
        <v>#N/A</v>
      </c>
      <c r="F679" s="9">
        <v>1</v>
      </c>
      <c r="G679" s="9">
        <v>2</v>
      </c>
      <c r="H679" s="9">
        <v>3</v>
      </c>
      <c r="I679" s="9">
        <v>4</v>
      </c>
      <c r="J679" s="9">
        <v>5</v>
      </c>
      <c r="K679" s="9">
        <v>6</v>
      </c>
      <c r="L679" s="10">
        <v>7</v>
      </c>
    </row>
    <row r="680" spans="4:14" x14ac:dyDescent="0.2">
      <c r="D680" s="9">
        <v>2</v>
      </c>
      <c r="E680" s="9" t="e">
        <f>IF(Tabelle1!$B302="",NA(),IF(ABS((Tabelle1!$B302-Tabelle1!$L$295)/Tabelle1!$L$296)&gt;3.5,3.5*(Tabelle1!$B302-Tabelle1!$L$295)/ABS(Tabelle1!$B302-Tabelle1!$L$295)+4,(Tabelle1!$B302-Tabelle1!$L$295)/Tabelle1!$L$296+4))</f>
        <v>#N/A</v>
      </c>
      <c r="F680" s="9">
        <v>1</v>
      </c>
      <c r="G680" s="9">
        <v>2</v>
      </c>
      <c r="H680" s="9">
        <v>3</v>
      </c>
      <c r="I680" s="9">
        <v>4</v>
      </c>
      <c r="J680" s="9">
        <v>5</v>
      </c>
      <c r="K680" s="9">
        <v>6</v>
      </c>
      <c r="L680" s="10">
        <v>7</v>
      </c>
    </row>
    <row r="681" spans="4:14" x14ac:dyDescent="0.2">
      <c r="D681" s="9">
        <v>3</v>
      </c>
      <c r="E681" s="9" t="e">
        <f>IF(Tabelle1!$B303="",NA(),IF(ABS((Tabelle1!$B303-Tabelle1!$L$295)/Tabelle1!$L$296)&gt;3.5,3.5*(Tabelle1!$B303-Tabelle1!$L$295)/ABS(Tabelle1!$B303-Tabelle1!$L$295)+4,(Tabelle1!$B303-Tabelle1!$L$295)/Tabelle1!$L$296+4))</f>
        <v>#N/A</v>
      </c>
      <c r="F681" s="9">
        <v>1</v>
      </c>
      <c r="G681" s="9">
        <v>2</v>
      </c>
      <c r="H681" s="9">
        <v>3</v>
      </c>
      <c r="I681" s="9">
        <v>4</v>
      </c>
      <c r="J681" s="9">
        <v>5</v>
      </c>
      <c r="K681" s="9">
        <v>6</v>
      </c>
      <c r="L681" s="10">
        <v>7</v>
      </c>
    </row>
    <row r="682" spans="4:14" x14ac:dyDescent="0.2">
      <c r="D682" s="9">
        <v>4</v>
      </c>
      <c r="E682" s="9" t="e">
        <f>IF(Tabelle1!$B304="",NA(),IF(ABS((Tabelle1!$B304-Tabelle1!$L$295)/Tabelle1!$L$296)&gt;3.5,3.5*(Tabelle1!$B304-Tabelle1!$L$295)/ABS(Tabelle1!$B304-Tabelle1!$L$295)+4,(Tabelle1!$B304-Tabelle1!$L$295)/Tabelle1!$L$296+4))</f>
        <v>#N/A</v>
      </c>
      <c r="F682" s="9">
        <v>1</v>
      </c>
      <c r="G682" s="9">
        <v>2</v>
      </c>
      <c r="H682" s="9">
        <v>3</v>
      </c>
      <c r="I682" s="9">
        <v>4</v>
      </c>
      <c r="J682" s="9">
        <v>5</v>
      </c>
      <c r="K682" s="9">
        <v>6</v>
      </c>
      <c r="L682" s="10">
        <v>7</v>
      </c>
    </row>
    <row r="683" spans="4:14" x14ac:dyDescent="0.2">
      <c r="D683" s="9">
        <v>5</v>
      </c>
      <c r="E683" s="9" t="e">
        <f>IF(Tabelle1!$B305="",NA(),IF(ABS((Tabelle1!$B305-Tabelle1!$L$295)/Tabelle1!$L$296)&gt;3.5,3.5*(Tabelle1!$B305-Tabelle1!$L$295)/ABS(Tabelle1!$B305-Tabelle1!$L$295)+4,(Tabelle1!$B305-Tabelle1!$L$295)/Tabelle1!$L$296+4))</f>
        <v>#N/A</v>
      </c>
      <c r="F683" s="9">
        <v>1</v>
      </c>
      <c r="G683" s="9">
        <v>2</v>
      </c>
      <c r="H683" s="9">
        <v>3</v>
      </c>
      <c r="I683" s="9">
        <v>4</v>
      </c>
      <c r="J683" s="9">
        <v>5</v>
      </c>
      <c r="K683" s="9">
        <v>6</v>
      </c>
      <c r="L683" s="10">
        <v>7</v>
      </c>
    </row>
    <row r="684" spans="4:14" x14ac:dyDescent="0.2">
      <c r="D684" s="9">
        <v>6</v>
      </c>
      <c r="E684" s="9" t="e">
        <f>IF(Tabelle1!$B306="",NA(),IF(ABS((Tabelle1!$B306-Tabelle1!$L$295)/Tabelle1!$L$296)&gt;3.5,3.5*(Tabelle1!$B306-Tabelle1!$L$295)/ABS(Tabelle1!$B306-Tabelle1!$L$295)+4,(Tabelle1!$B306-Tabelle1!$L$295)/Tabelle1!$L$296+4))</f>
        <v>#N/A</v>
      </c>
      <c r="F684" s="9">
        <v>1</v>
      </c>
      <c r="G684" s="9">
        <v>2</v>
      </c>
      <c r="H684" s="9">
        <v>3</v>
      </c>
      <c r="I684" s="9">
        <v>4</v>
      </c>
      <c r="J684" s="9">
        <v>5</v>
      </c>
      <c r="K684" s="9">
        <v>6</v>
      </c>
      <c r="L684" s="10">
        <v>7</v>
      </c>
    </row>
    <row r="685" spans="4:14" x14ac:dyDescent="0.2">
      <c r="D685" s="9">
        <v>7</v>
      </c>
      <c r="E685" s="9" t="e">
        <f>IF(Tabelle1!$B307="",NA(),IF(ABS((Tabelle1!$B307-Tabelle1!$L$295)/Tabelle1!$L$296)&gt;3.5,3.5*(Tabelle1!$B307-Tabelle1!$L$295)/ABS(Tabelle1!$B307-Tabelle1!$L$295)+4,(Tabelle1!$B307-Tabelle1!$L$295)/Tabelle1!$L$296+4))</f>
        <v>#N/A</v>
      </c>
      <c r="F685" s="9">
        <v>1</v>
      </c>
      <c r="G685" s="9">
        <v>2</v>
      </c>
      <c r="H685" s="9">
        <v>3</v>
      </c>
      <c r="I685" s="9">
        <v>4</v>
      </c>
      <c r="J685" s="9">
        <v>5</v>
      </c>
      <c r="K685" s="9">
        <v>6</v>
      </c>
      <c r="L685" s="10">
        <v>7</v>
      </c>
    </row>
    <row r="686" spans="4:14" x14ac:dyDescent="0.2">
      <c r="D686" s="9">
        <v>8</v>
      </c>
      <c r="E686" s="9" t="e">
        <f>IF(Tabelle1!$B308="",NA(),IF(ABS((Tabelle1!$B308-Tabelle1!$L$295)/Tabelle1!$L$296)&gt;3.5,3.5*(Tabelle1!$B308-Tabelle1!$L$295)/ABS(Tabelle1!$B308-Tabelle1!$L$295)+4,(Tabelle1!$B308-Tabelle1!$L$295)/Tabelle1!$L$296+4))</f>
        <v>#N/A</v>
      </c>
      <c r="F686" s="9">
        <v>1</v>
      </c>
      <c r="G686" s="9">
        <v>2</v>
      </c>
      <c r="H686" s="9">
        <v>3</v>
      </c>
      <c r="I686" s="9">
        <v>4</v>
      </c>
      <c r="J686" s="9">
        <v>5</v>
      </c>
      <c r="K686" s="9">
        <v>6</v>
      </c>
      <c r="L686" s="10">
        <v>7</v>
      </c>
    </row>
    <row r="687" spans="4:14" x14ac:dyDescent="0.2">
      <c r="D687" s="9">
        <v>9</v>
      </c>
      <c r="E687" s="9" t="e">
        <f>IF(Tabelle1!$B309="",NA(),IF(ABS((Tabelle1!$B309-Tabelle1!$L$295)/Tabelle1!$L$296)&gt;3.5,3.5*(Tabelle1!$B309-Tabelle1!$L$295)/ABS(Tabelle1!$B309-Tabelle1!$L$295)+4,(Tabelle1!$B309-Tabelle1!$L$295)/Tabelle1!$L$296+4))</f>
        <v>#N/A</v>
      </c>
      <c r="F687" s="9">
        <v>1</v>
      </c>
      <c r="G687" s="9">
        <v>2</v>
      </c>
      <c r="H687" s="9">
        <v>3</v>
      </c>
      <c r="I687" s="9">
        <v>4</v>
      </c>
      <c r="J687" s="9">
        <v>5</v>
      </c>
      <c r="K687" s="9">
        <v>6</v>
      </c>
      <c r="L687" s="10">
        <v>7</v>
      </c>
    </row>
    <row r="688" spans="4:14" x14ac:dyDescent="0.2">
      <c r="D688" s="9">
        <v>10</v>
      </c>
      <c r="E688" s="9" t="e">
        <f>IF(Tabelle1!$B310="",NA(),IF(ABS((Tabelle1!$B310-Tabelle1!$L$295)/Tabelle1!$L$296)&gt;3.5,3.5*(Tabelle1!$B310-Tabelle1!$L$295)/ABS(Tabelle1!$B310-Tabelle1!$L$295)+4,(Tabelle1!$B310-Tabelle1!$L$295)/Tabelle1!$L$296+4))</f>
        <v>#N/A</v>
      </c>
      <c r="F688" s="9">
        <v>1</v>
      </c>
      <c r="G688" s="9">
        <v>2</v>
      </c>
      <c r="H688" s="9">
        <v>3</v>
      </c>
      <c r="I688" s="9">
        <v>4</v>
      </c>
      <c r="J688" s="9">
        <v>5</v>
      </c>
      <c r="K688" s="9">
        <v>6</v>
      </c>
      <c r="L688" s="10">
        <v>7</v>
      </c>
    </row>
    <row r="689" spans="4:12" x14ac:dyDescent="0.2">
      <c r="D689" s="9">
        <v>11</v>
      </c>
      <c r="E689" s="9" t="e">
        <f>IF(Tabelle1!$B311="",NA(),IF(ABS((Tabelle1!$B311-Tabelle1!$L$295)/Tabelle1!$L$296)&gt;3.5,3.5*(Tabelle1!$B311-Tabelle1!$L$295)/ABS(Tabelle1!$B311-Tabelle1!$L$295)+4,(Tabelle1!$B311-Tabelle1!$L$295)/Tabelle1!$L$296+4))</f>
        <v>#N/A</v>
      </c>
      <c r="F689" s="9">
        <v>1</v>
      </c>
      <c r="G689" s="9">
        <v>2</v>
      </c>
      <c r="H689" s="9">
        <v>3</v>
      </c>
      <c r="I689" s="9">
        <v>4</v>
      </c>
      <c r="J689" s="9">
        <v>5</v>
      </c>
      <c r="K689" s="9">
        <v>6</v>
      </c>
      <c r="L689" s="10">
        <v>7</v>
      </c>
    </row>
    <row r="690" spans="4:12" x14ac:dyDescent="0.2">
      <c r="D690" s="9">
        <v>12</v>
      </c>
      <c r="E690" s="9" t="e">
        <f>IF(Tabelle1!$B312="",NA(),IF(ABS((Tabelle1!$B312-Tabelle1!$L$295)/Tabelle1!$L$296)&gt;3.5,3.5*(Tabelle1!$B312-Tabelle1!$L$295)/ABS(Tabelle1!$B312-Tabelle1!$L$295)+4,(Tabelle1!$B312-Tabelle1!$L$295)/Tabelle1!$L$296+4))</f>
        <v>#N/A</v>
      </c>
      <c r="F690" s="9">
        <v>1</v>
      </c>
      <c r="G690" s="9">
        <v>2</v>
      </c>
      <c r="H690" s="9">
        <v>3</v>
      </c>
      <c r="I690" s="9">
        <v>4</v>
      </c>
      <c r="J690" s="9">
        <v>5</v>
      </c>
      <c r="K690" s="9">
        <v>6</v>
      </c>
      <c r="L690" s="10">
        <v>7</v>
      </c>
    </row>
    <row r="691" spans="4:12" x14ac:dyDescent="0.2">
      <c r="D691" s="9">
        <v>13</v>
      </c>
      <c r="E691" s="9" t="e">
        <f>IF(Tabelle1!$B313="",NA(),IF(ABS((Tabelle1!$B313-Tabelle1!$L$295)/Tabelle1!$L$296)&gt;3.5,3.5*(Tabelle1!$B313-Tabelle1!$L$295)/ABS(Tabelle1!$B313-Tabelle1!$L$295)+4,(Tabelle1!$B313-Tabelle1!$L$295)/Tabelle1!$L$296+4))</f>
        <v>#N/A</v>
      </c>
      <c r="F691" s="9">
        <v>1</v>
      </c>
      <c r="G691" s="9">
        <v>2</v>
      </c>
      <c r="H691" s="9">
        <v>3</v>
      </c>
      <c r="I691" s="9">
        <v>4</v>
      </c>
      <c r="J691" s="9">
        <v>5</v>
      </c>
      <c r="K691" s="9">
        <v>6</v>
      </c>
      <c r="L691" s="10">
        <v>7</v>
      </c>
    </row>
    <row r="692" spans="4:12" x14ac:dyDescent="0.2">
      <c r="D692" s="9">
        <v>14</v>
      </c>
      <c r="E692" s="9" t="e">
        <f>IF(Tabelle1!$B314="",NA(),IF(ABS((Tabelle1!$B314-Tabelle1!$L$295)/Tabelle1!$L$296)&gt;3.5,3.5*(Tabelle1!$B314-Tabelle1!$L$295)/ABS(Tabelle1!$B314-Tabelle1!$L$295)+4,(Tabelle1!$B314-Tabelle1!$L$295)/Tabelle1!$L$296+4))</f>
        <v>#N/A</v>
      </c>
      <c r="F692" s="9">
        <v>1</v>
      </c>
      <c r="G692" s="9">
        <v>2</v>
      </c>
      <c r="H692" s="9">
        <v>3</v>
      </c>
      <c r="I692" s="9">
        <v>4</v>
      </c>
      <c r="J692" s="9">
        <v>5</v>
      </c>
      <c r="K692" s="9">
        <v>6</v>
      </c>
      <c r="L692" s="10">
        <v>7</v>
      </c>
    </row>
    <row r="693" spans="4:12" x14ac:dyDescent="0.2">
      <c r="D693" s="9">
        <v>15</v>
      </c>
      <c r="E693" s="9" t="e">
        <f>IF(Tabelle1!$B315="",NA(),IF(ABS((Tabelle1!$B315-Tabelle1!$L$295)/Tabelle1!$L$296)&gt;3.5,3.5*(Tabelle1!$B315-Tabelle1!$L$295)/ABS(Tabelle1!$B315-Tabelle1!$L$295)+4,(Tabelle1!$B315-Tabelle1!$L$295)/Tabelle1!$L$296+4))</f>
        <v>#N/A</v>
      </c>
      <c r="F693" s="9">
        <v>1</v>
      </c>
      <c r="G693" s="9">
        <v>2</v>
      </c>
      <c r="H693" s="9">
        <v>3</v>
      </c>
      <c r="I693" s="9">
        <v>4</v>
      </c>
      <c r="J693" s="9">
        <v>5</v>
      </c>
      <c r="K693" s="9">
        <v>6</v>
      </c>
      <c r="L693" s="10">
        <v>7</v>
      </c>
    </row>
    <row r="694" spans="4:12" x14ac:dyDescent="0.2">
      <c r="D694" s="9">
        <v>16</v>
      </c>
      <c r="E694" s="9" t="e">
        <f>IF(Tabelle1!$B316="",NA(),IF(ABS((Tabelle1!$B316-Tabelle1!$L$295)/Tabelle1!$L$296)&gt;3.5,3.5*(Tabelle1!$B316-Tabelle1!$L$295)/ABS(Tabelle1!$B316-Tabelle1!$L$295)+4,(Tabelle1!$B316-Tabelle1!$L$295)/Tabelle1!$L$296+4))</f>
        <v>#N/A</v>
      </c>
      <c r="F694" s="9">
        <v>1</v>
      </c>
      <c r="G694" s="9">
        <v>2</v>
      </c>
      <c r="H694" s="9">
        <v>3</v>
      </c>
      <c r="I694" s="9">
        <v>4</v>
      </c>
      <c r="J694" s="9">
        <v>5</v>
      </c>
      <c r="K694" s="9">
        <v>6</v>
      </c>
      <c r="L694" s="10">
        <v>7</v>
      </c>
    </row>
    <row r="695" spans="4:12" x14ac:dyDescent="0.2">
      <c r="D695" s="9">
        <v>17</v>
      </c>
      <c r="E695" s="9" t="e">
        <f>IF(Tabelle1!$B317="",NA(),IF(ABS((Tabelle1!$B317-Tabelle1!$L$295)/Tabelle1!$L$296)&gt;3.5,3.5*(Tabelle1!$B317-Tabelle1!$L$295)/ABS(Tabelle1!$B317-Tabelle1!$L$295)+4,(Tabelle1!$B317-Tabelle1!$L$295)/Tabelle1!$L$296+4))</f>
        <v>#N/A</v>
      </c>
      <c r="F695" s="9">
        <v>1</v>
      </c>
      <c r="G695" s="9">
        <v>2</v>
      </c>
      <c r="H695" s="9">
        <v>3</v>
      </c>
      <c r="I695" s="9">
        <v>4</v>
      </c>
      <c r="J695" s="9">
        <v>5</v>
      </c>
      <c r="K695" s="9">
        <v>6</v>
      </c>
      <c r="L695" s="10">
        <v>7</v>
      </c>
    </row>
    <row r="696" spans="4:12" x14ac:dyDescent="0.2">
      <c r="D696" s="9">
        <v>18</v>
      </c>
      <c r="E696" s="9" t="e">
        <f>IF(Tabelle1!$B318="",NA(),IF(ABS((Tabelle1!$B318-Tabelle1!$L$295)/Tabelle1!$L$296)&gt;3.5,3.5*(Tabelle1!$B318-Tabelle1!$L$295)/ABS(Tabelle1!$B318-Tabelle1!$L$295)+4,(Tabelle1!$B318-Tabelle1!$L$295)/Tabelle1!$L$296+4))</f>
        <v>#N/A</v>
      </c>
      <c r="F696" s="9">
        <v>1</v>
      </c>
      <c r="G696" s="9">
        <v>2</v>
      </c>
      <c r="H696" s="9">
        <v>3</v>
      </c>
      <c r="I696" s="9">
        <v>4</v>
      </c>
      <c r="J696" s="9">
        <v>5</v>
      </c>
      <c r="K696" s="9">
        <v>6</v>
      </c>
      <c r="L696" s="10">
        <v>7</v>
      </c>
    </row>
    <row r="697" spans="4:12" x14ac:dyDescent="0.2">
      <c r="D697" s="9">
        <v>19</v>
      </c>
      <c r="E697" s="9" t="e">
        <f>IF(Tabelle1!$B319="",NA(),IF(ABS((Tabelle1!$B319-Tabelle1!$L$295)/Tabelle1!$L$296)&gt;3.5,3.5*(Tabelle1!$B319-Tabelle1!$L$295)/ABS(Tabelle1!$B319-Tabelle1!$L$295)+4,(Tabelle1!$B319-Tabelle1!$L$295)/Tabelle1!$L$296+4))</f>
        <v>#N/A</v>
      </c>
      <c r="F697" s="9">
        <v>1</v>
      </c>
      <c r="G697" s="9">
        <v>2</v>
      </c>
      <c r="H697" s="9">
        <v>3</v>
      </c>
      <c r="I697" s="9">
        <v>4</v>
      </c>
      <c r="J697" s="9">
        <v>5</v>
      </c>
      <c r="K697" s="9">
        <v>6</v>
      </c>
      <c r="L697" s="10">
        <v>7</v>
      </c>
    </row>
    <row r="698" spans="4:12" x14ac:dyDescent="0.2">
      <c r="D698" s="9">
        <v>20</v>
      </c>
      <c r="E698" s="9" t="e">
        <f>IF(Tabelle1!$B320="",NA(),IF(ABS((Tabelle1!$B320-Tabelle1!$L$295)/Tabelle1!$L$296)&gt;3.5,3.5*(Tabelle1!$B320-Tabelle1!$L$295)/ABS(Tabelle1!$B320-Tabelle1!$L$295)+4,(Tabelle1!$B320-Tabelle1!$L$295)/Tabelle1!$L$296+4))</f>
        <v>#N/A</v>
      </c>
      <c r="F698" s="9">
        <v>1</v>
      </c>
      <c r="G698" s="9">
        <v>2</v>
      </c>
      <c r="H698" s="9">
        <v>3</v>
      </c>
      <c r="I698" s="9">
        <v>4</v>
      </c>
      <c r="J698" s="9">
        <v>5</v>
      </c>
      <c r="K698" s="9">
        <v>6</v>
      </c>
      <c r="L698" s="10">
        <v>7</v>
      </c>
    </row>
    <row r="699" spans="4:12" x14ac:dyDescent="0.2">
      <c r="D699" s="9">
        <v>21</v>
      </c>
      <c r="E699" s="9" t="e">
        <f>IF(Tabelle1!$B321="",NA(),IF(ABS((Tabelle1!$B321-Tabelle1!$L$295)/Tabelle1!$L$296)&gt;3.5,3.5*(Tabelle1!$B321-Tabelle1!$L$295)/ABS(Tabelle1!$B321-Tabelle1!$L$295)+4,(Tabelle1!$B321-Tabelle1!$L$295)/Tabelle1!$L$296+4))</f>
        <v>#N/A</v>
      </c>
      <c r="F699" s="9">
        <v>1</v>
      </c>
      <c r="G699" s="9">
        <v>2</v>
      </c>
      <c r="H699" s="9">
        <v>3</v>
      </c>
      <c r="I699" s="9">
        <v>4</v>
      </c>
      <c r="J699" s="9">
        <v>5</v>
      </c>
      <c r="K699" s="9">
        <v>6</v>
      </c>
      <c r="L699" s="10">
        <v>7</v>
      </c>
    </row>
    <row r="700" spans="4:12" x14ac:dyDescent="0.2">
      <c r="D700" s="9">
        <v>22</v>
      </c>
      <c r="E700" s="9" t="e">
        <f>IF(Tabelle1!$B322="",NA(),IF(ABS((Tabelle1!$B322-Tabelle1!$L$295)/Tabelle1!$L$296)&gt;3.5,3.5*(Tabelle1!$B322-Tabelle1!$L$295)/ABS(Tabelle1!$B322-Tabelle1!$L$295)+4,(Tabelle1!$B322-Tabelle1!$L$295)/Tabelle1!$L$296+4))</f>
        <v>#N/A</v>
      </c>
      <c r="F700" s="9">
        <v>1</v>
      </c>
      <c r="G700" s="9">
        <v>2</v>
      </c>
      <c r="H700" s="9">
        <v>3</v>
      </c>
      <c r="I700" s="9">
        <v>4</v>
      </c>
      <c r="J700" s="9">
        <v>5</v>
      </c>
      <c r="K700" s="9">
        <v>6</v>
      </c>
      <c r="L700" s="10">
        <v>7</v>
      </c>
    </row>
    <row r="701" spans="4:12" x14ac:dyDescent="0.2">
      <c r="D701" s="9">
        <v>23</v>
      </c>
      <c r="E701" s="9" t="e">
        <f>IF(Tabelle1!$B323="",NA(),IF(ABS((Tabelle1!$B323-Tabelle1!$L$295)/Tabelle1!$L$296)&gt;3.5,3.5*(Tabelle1!$B323-Tabelle1!$L$295)/ABS(Tabelle1!$B323-Tabelle1!$L$295)+4,(Tabelle1!$B323-Tabelle1!$L$295)/Tabelle1!$L$296+4))</f>
        <v>#N/A</v>
      </c>
      <c r="F701" s="9">
        <v>1</v>
      </c>
      <c r="G701" s="9">
        <v>2</v>
      </c>
      <c r="H701" s="9">
        <v>3</v>
      </c>
      <c r="I701" s="9">
        <v>4</v>
      </c>
      <c r="J701" s="9">
        <v>5</v>
      </c>
      <c r="K701" s="9">
        <v>6</v>
      </c>
      <c r="L701" s="10">
        <v>7</v>
      </c>
    </row>
    <row r="702" spans="4:12" x14ac:dyDescent="0.2">
      <c r="D702" s="9">
        <v>24</v>
      </c>
      <c r="E702" s="9" t="e">
        <f>IF(Tabelle1!$B324="",NA(),IF(ABS((Tabelle1!$B324-Tabelle1!$L$295)/Tabelle1!$L$296)&gt;3.5,3.5*(Tabelle1!$B324-Tabelle1!$L$295)/ABS(Tabelle1!$B324-Tabelle1!$L$295)+4,(Tabelle1!$B324-Tabelle1!$L$295)/Tabelle1!$L$296+4))</f>
        <v>#N/A</v>
      </c>
      <c r="F702" s="9">
        <v>1</v>
      </c>
      <c r="G702" s="9">
        <v>2</v>
      </c>
      <c r="H702" s="9">
        <v>3</v>
      </c>
      <c r="I702" s="9">
        <v>4</v>
      </c>
      <c r="J702" s="9">
        <v>5</v>
      </c>
      <c r="K702" s="9">
        <v>6</v>
      </c>
      <c r="L702" s="10">
        <v>7</v>
      </c>
    </row>
    <row r="703" spans="4:12" ht="13.5" thickBot="1" x14ac:dyDescent="0.25">
      <c r="D703" s="12">
        <v>25</v>
      </c>
      <c r="E703" s="9" t="e">
        <f>IF(Tabelle1!$B325="",NA(),IF(ABS((Tabelle1!$B325-Tabelle1!$L$295)/Tabelle1!$L$296)&gt;3.5,3.5*(Tabelle1!$B325-Tabelle1!$L$295)/ABS(Tabelle1!$B325-Tabelle1!$L$295)+4,(Tabelle1!$B325-Tabelle1!$L$295)/Tabelle1!$L$296+4))</f>
        <v>#N/A</v>
      </c>
      <c r="F703" s="12">
        <v>1</v>
      </c>
      <c r="G703" s="12">
        <v>2</v>
      </c>
      <c r="H703" s="12">
        <v>3</v>
      </c>
      <c r="I703" s="12">
        <v>4</v>
      </c>
      <c r="J703" s="12">
        <v>5</v>
      </c>
      <c r="K703" s="12">
        <v>6</v>
      </c>
      <c r="L703" s="13">
        <v>7</v>
      </c>
    </row>
    <row r="704" spans="4:12" ht="13.5" thickBot="1" x14ac:dyDescent="0.25"/>
    <row r="705" spans="4:14" x14ac:dyDescent="0.2">
      <c r="D705" s="2" t="s">
        <v>15</v>
      </c>
      <c r="E705" s="2" t="s">
        <v>26</v>
      </c>
      <c r="F705" s="14" t="s">
        <v>16</v>
      </c>
      <c r="G705" s="14" t="s">
        <v>17</v>
      </c>
      <c r="H705" s="14" t="s">
        <v>18</v>
      </c>
      <c r="I705" s="14" t="s">
        <v>19</v>
      </c>
      <c r="J705" s="14" t="s">
        <v>20</v>
      </c>
      <c r="K705" s="14" t="s">
        <v>21</v>
      </c>
      <c r="L705" s="15" t="s">
        <v>22</v>
      </c>
      <c r="N705">
        <v>9.1999999999999993</v>
      </c>
    </row>
    <row r="706" spans="4:14" x14ac:dyDescent="0.2">
      <c r="D706" s="5"/>
      <c r="E706" s="5"/>
      <c r="F706" s="5"/>
      <c r="G706" s="5"/>
      <c r="H706" s="5"/>
      <c r="I706" s="5"/>
      <c r="J706" s="5"/>
      <c r="K706" s="5"/>
      <c r="L706" s="8"/>
    </row>
    <row r="707" spans="4:14" x14ac:dyDescent="0.2">
      <c r="D707" s="9">
        <v>1</v>
      </c>
      <c r="E707" s="9" t="e">
        <f>IF(Tabelle1!$T301="",NA(),IF(ABS((Tabelle1!$T301-Tabelle1!$AD$295)/Tabelle1!$AD$296)&gt;3.5,3.5*(Tabelle1!$T301-Tabelle1!$AD$295)/ABS(Tabelle1!$T301-Tabelle1!$AD$295)+4,(Tabelle1!$T301-Tabelle1!$AD$295)/Tabelle1!$AD$296+4))</f>
        <v>#N/A</v>
      </c>
      <c r="F707" s="9">
        <v>1</v>
      </c>
      <c r="G707" s="9">
        <v>2</v>
      </c>
      <c r="H707" s="9">
        <v>3</v>
      </c>
      <c r="I707" s="9">
        <v>4</v>
      </c>
      <c r="J707" s="9">
        <v>5</v>
      </c>
      <c r="K707" s="9">
        <v>6</v>
      </c>
      <c r="L707" s="10">
        <v>7</v>
      </c>
    </row>
    <row r="708" spans="4:14" x14ac:dyDescent="0.2">
      <c r="D708" s="9">
        <v>2</v>
      </c>
      <c r="E708" s="9" t="e">
        <f>IF(Tabelle1!$T302="",NA(),IF(ABS((Tabelle1!$T302-Tabelle1!$AD$295)/Tabelle1!$AD$296)&gt;3.5,3.5*(Tabelle1!$T302-Tabelle1!$AD$295)/ABS(Tabelle1!$T302-Tabelle1!$AD$295)+4,(Tabelle1!$T302-Tabelle1!$AD$295)/Tabelle1!$AD$296+4))</f>
        <v>#N/A</v>
      </c>
      <c r="F708" s="9">
        <v>1</v>
      </c>
      <c r="G708" s="9">
        <v>2</v>
      </c>
      <c r="H708" s="9">
        <v>3</v>
      </c>
      <c r="I708" s="9">
        <v>4</v>
      </c>
      <c r="J708" s="9">
        <v>5</v>
      </c>
      <c r="K708" s="9">
        <v>6</v>
      </c>
      <c r="L708" s="10">
        <v>7</v>
      </c>
    </row>
    <row r="709" spans="4:14" x14ac:dyDescent="0.2">
      <c r="D709" s="9">
        <v>3</v>
      </c>
      <c r="E709" s="9" t="e">
        <f>IF(Tabelle1!$T303="",NA(),IF(ABS((Tabelle1!$T303-Tabelle1!$AD$295)/Tabelle1!$AD$296)&gt;3.5,3.5*(Tabelle1!$T303-Tabelle1!$AD$295)/ABS(Tabelle1!$T303-Tabelle1!$AD$295)+4,(Tabelle1!$T303-Tabelle1!$AD$295)/Tabelle1!$AD$296+4))</f>
        <v>#N/A</v>
      </c>
      <c r="F709" s="9">
        <v>1</v>
      </c>
      <c r="G709" s="9">
        <v>2</v>
      </c>
      <c r="H709" s="9">
        <v>3</v>
      </c>
      <c r="I709" s="9">
        <v>4</v>
      </c>
      <c r="J709" s="9">
        <v>5</v>
      </c>
      <c r="K709" s="9">
        <v>6</v>
      </c>
      <c r="L709" s="10">
        <v>7</v>
      </c>
    </row>
    <row r="710" spans="4:14" x14ac:dyDescent="0.2">
      <c r="D710" s="9">
        <v>4</v>
      </c>
      <c r="E710" s="9" t="e">
        <f>IF(Tabelle1!$T304="",NA(),IF(ABS((Tabelle1!$T304-Tabelle1!$AD$295)/Tabelle1!$AD$296)&gt;3.5,3.5*(Tabelle1!$T304-Tabelle1!$AD$295)/ABS(Tabelle1!$T304-Tabelle1!$AD$295)+4,(Tabelle1!$T304-Tabelle1!$AD$295)/Tabelle1!$AD$296+4))</f>
        <v>#N/A</v>
      </c>
      <c r="F710" s="9">
        <v>1</v>
      </c>
      <c r="G710" s="9">
        <v>2</v>
      </c>
      <c r="H710" s="9">
        <v>3</v>
      </c>
      <c r="I710" s="9">
        <v>4</v>
      </c>
      <c r="J710" s="9">
        <v>5</v>
      </c>
      <c r="K710" s="9">
        <v>6</v>
      </c>
      <c r="L710" s="10">
        <v>7</v>
      </c>
    </row>
    <row r="711" spans="4:14" x14ac:dyDescent="0.2">
      <c r="D711" s="9">
        <v>5</v>
      </c>
      <c r="E711" s="9" t="e">
        <f>IF(Tabelle1!$T305="",NA(),IF(ABS((Tabelle1!$T305-Tabelle1!$AD$295)/Tabelle1!$AD$296)&gt;3.5,3.5*(Tabelle1!$T305-Tabelle1!$AD$295)/ABS(Tabelle1!$T305-Tabelle1!$AD$295)+4,(Tabelle1!$T305-Tabelle1!$AD$295)/Tabelle1!$AD$296+4))</f>
        <v>#N/A</v>
      </c>
      <c r="F711" s="9">
        <v>1</v>
      </c>
      <c r="G711" s="9">
        <v>2</v>
      </c>
      <c r="H711" s="9">
        <v>3</v>
      </c>
      <c r="I711" s="9">
        <v>4</v>
      </c>
      <c r="J711" s="9">
        <v>5</v>
      </c>
      <c r="K711" s="9">
        <v>6</v>
      </c>
      <c r="L711" s="10">
        <v>7</v>
      </c>
    </row>
    <row r="712" spans="4:14" x14ac:dyDescent="0.2">
      <c r="D712" s="9">
        <v>6</v>
      </c>
      <c r="E712" s="9" t="e">
        <f>IF(Tabelle1!$T306="",NA(),IF(ABS((Tabelle1!$T306-Tabelle1!$AD$295)/Tabelle1!$AD$296)&gt;3.5,3.5*(Tabelle1!$T306-Tabelle1!$AD$295)/ABS(Tabelle1!$T306-Tabelle1!$AD$295)+4,(Tabelle1!$T306-Tabelle1!$AD$295)/Tabelle1!$AD$296+4))</f>
        <v>#N/A</v>
      </c>
      <c r="F712" s="9">
        <v>1</v>
      </c>
      <c r="G712" s="9">
        <v>2</v>
      </c>
      <c r="H712" s="9">
        <v>3</v>
      </c>
      <c r="I712" s="9">
        <v>4</v>
      </c>
      <c r="J712" s="9">
        <v>5</v>
      </c>
      <c r="K712" s="9">
        <v>6</v>
      </c>
      <c r="L712" s="10">
        <v>7</v>
      </c>
    </row>
    <row r="713" spans="4:14" x14ac:dyDescent="0.2">
      <c r="D713" s="9">
        <v>7</v>
      </c>
      <c r="E713" s="9" t="e">
        <f>IF(Tabelle1!$T307="",NA(),IF(ABS((Tabelle1!$T307-Tabelle1!$AD$295)/Tabelle1!$AD$296)&gt;3.5,3.5*(Tabelle1!$T307-Tabelle1!$AD$295)/ABS(Tabelle1!$T307-Tabelle1!$AD$295)+4,(Tabelle1!$T307-Tabelle1!$AD$295)/Tabelle1!$AD$296+4))</f>
        <v>#N/A</v>
      </c>
      <c r="F713" s="9">
        <v>1</v>
      </c>
      <c r="G713" s="9">
        <v>2</v>
      </c>
      <c r="H713" s="9">
        <v>3</v>
      </c>
      <c r="I713" s="9">
        <v>4</v>
      </c>
      <c r="J713" s="9">
        <v>5</v>
      </c>
      <c r="K713" s="9">
        <v>6</v>
      </c>
      <c r="L713" s="10">
        <v>7</v>
      </c>
    </row>
    <row r="714" spans="4:14" x14ac:dyDescent="0.2">
      <c r="D714" s="9">
        <v>8</v>
      </c>
      <c r="E714" s="9" t="e">
        <f>IF(Tabelle1!$T308="",NA(),IF(ABS((Tabelle1!$T308-Tabelle1!$AD$295)/Tabelle1!$AD$296)&gt;3.5,3.5*(Tabelle1!$T308-Tabelle1!$AD$295)/ABS(Tabelle1!$T308-Tabelle1!$AD$295)+4,(Tabelle1!$T308-Tabelle1!$AD$295)/Tabelle1!$AD$296+4))</f>
        <v>#N/A</v>
      </c>
      <c r="F714" s="9">
        <v>1</v>
      </c>
      <c r="G714" s="9">
        <v>2</v>
      </c>
      <c r="H714" s="9">
        <v>3</v>
      </c>
      <c r="I714" s="9">
        <v>4</v>
      </c>
      <c r="J714" s="9">
        <v>5</v>
      </c>
      <c r="K714" s="9">
        <v>6</v>
      </c>
      <c r="L714" s="10">
        <v>7</v>
      </c>
    </row>
    <row r="715" spans="4:14" x14ac:dyDescent="0.2">
      <c r="D715" s="9">
        <v>9</v>
      </c>
      <c r="E715" s="9" t="e">
        <f>IF(Tabelle1!$T309="",NA(),IF(ABS((Tabelle1!$T309-Tabelle1!$AD$295)/Tabelle1!$AD$296)&gt;3.5,3.5*(Tabelle1!$T309-Tabelle1!$AD$295)/ABS(Tabelle1!$T309-Tabelle1!$AD$295)+4,(Tabelle1!$T309-Tabelle1!$AD$295)/Tabelle1!$AD$296+4))</f>
        <v>#N/A</v>
      </c>
      <c r="F715" s="9">
        <v>1</v>
      </c>
      <c r="G715" s="9">
        <v>2</v>
      </c>
      <c r="H715" s="9">
        <v>3</v>
      </c>
      <c r="I715" s="9">
        <v>4</v>
      </c>
      <c r="J715" s="9">
        <v>5</v>
      </c>
      <c r="K715" s="9">
        <v>6</v>
      </c>
      <c r="L715" s="10">
        <v>7</v>
      </c>
    </row>
    <row r="716" spans="4:14" x14ac:dyDescent="0.2">
      <c r="D716" s="9">
        <v>10</v>
      </c>
      <c r="E716" s="9" t="e">
        <f>IF(Tabelle1!$T310="",NA(),IF(ABS((Tabelle1!$T310-Tabelle1!$AD$295)/Tabelle1!$AD$296)&gt;3.5,3.5*(Tabelle1!$T310-Tabelle1!$AD$295)/ABS(Tabelle1!$T310-Tabelle1!$AD$295)+4,(Tabelle1!$T310-Tabelle1!$AD$295)/Tabelle1!$AD$296+4))</f>
        <v>#N/A</v>
      </c>
      <c r="F716" s="9">
        <v>1</v>
      </c>
      <c r="G716" s="9">
        <v>2</v>
      </c>
      <c r="H716" s="9">
        <v>3</v>
      </c>
      <c r="I716" s="9">
        <v>4</v>
      </c>
      <c r="J716" s="9">
        <v>5</v>
      </c>
      <c r="K716" s="9">
        <v>6</v>
      </c>
      <c r="L716" s="10">
        <v>7</v>
      </c>
    </row>
    <row r="717" spans="4:14" x14ac:dyDescent="0.2">
      <c r="D717" s="9">
        <v>11</v>
      </c>
      <c r="E717" s="9" t="e">
        <f>IF(Tabelle1!$T311="",NA(),IF(ABS((Tabelle1!$T311-Tabelle1!$AD$295)/Tabelle1!$AD$296)&gt;3.5,3.5*(Tabelle1!$T311-Tabelle1!$AD$295)/ABS(Tabelle1!$T311-Tabelle1!$AD$295)+4,(Tabelle1!$T311-Tabelle1!$AD$295)/Tabelle1!$AD$296+4))</f>
        <v>#N/A</v>
      </c>
      <c r="F717" s="9">
        <v>1</v>
      </c>
      <c r="G717" s="9">
        <v>2</v>
      </c>
      <c r="H717" s="9">
        <v>3</v>
      </c>
      <c r="I717" s="9">
        <v>4</v>
      </c>
      <c r="J717" s="9">
        <v>5</v>
      </c>
      <c r="K717" s="9">
        <v>6</v>
      </c>
      <c r="L717" s="10">
        <v>7</v>
      </c>
    </row>
    <row r="718" spans="4:14" x14ac:dyDescent="0.2">
      <c r="D718" s="9">
        <v>12</v>
      </c>
      <c r="E718" s="9" t="e">
        <f>IF(Tabelle1!$T312="",NA(),IF(ABS((Tabelle1!$T312-Tabelle1!$AD$295)/Tabelle1!$AD$296)&gt;3.5,3.5*(Tabelle1!$T312-Tabelle1!$AD$295)/ABS(Tabelle1!$T312-Tabelle1!$AD$295)+4,(Tabelle1!$T312-Tabelle1!$AD$295)/Tabelle1!$AD$296+4))</f>
        <v>#N/A</v>
      </c>
      <c r="F718" s="9">
        <v>1</v>
      </c>
      <c r="G718" s="9">
        <v>2</v>
      </c>
      <c r="H718" s="9">
        <v>3</v>
      </c>
      <c r="I718" s="9">
        <v>4</v>
      </c>
      <c r="J718" s="9">
        <v>5</v>
      </c>
      <c r="K718" s="9">
        <v>6</v>
      </c>
      <c r="L718" s="10">
        <v>7</v>
      </c>
    </row>
    <row r="719" spans="4:14" x14ac:dyDescent="0.2">
      <c r="D719" s="9">
        <v>13</v>
      </c>
      <c r="E719" s="9" t="e">
        <f>IF(Tabelle1!$T313="",NA(),IF(ABS((Tabelle1!$T313-Tabelle1!$AD$295)/Tabelle1!$AD$296)&gt;3.5,3.5*(Tabelle1!$T313-Tabelle1!$AD$295)/ABS(Tabelle1!$T313-Tabelle1!$AD$295)+4,(Tabelle1!$T313-Tabelle1!$AD$295)/Tabelle1!$AD$296+4))</f>
        <v>#N/A</v>
      </c>
      <c r="F719" s="9">
        <v>1</v>
      </c>
      <c r="G719" s="9">
        <v>2</v>
      </c>
      <c r="H719" s="9">
        <v>3</v>
      </c>
      <c r="I719" s="9">
        <v>4</v>
      </c>
      <c r="J719" s="9">
        <v>5</v>
      </c>
      <c r="K719" s="9">
        <v>6</v>
      </c>
      <c r="L719" s="10">
        <v>7</v>
      </c>
    </row>
    <row r="720" spans="4:14" x14ac:dyDescent="0.2">
      <c r="D720" s="9">
        <v>14</v>
      </c>
      <c r="E720" s="9" t="e">
        <f>IF(Tabelle1!$T314="",NA(),IF(ABS((Tabelle1!$T314-Tabelle1!$AD$295)/Tabelle1!$AD$296)&gt;3.5,3.5*(Tabelle1!$T314-Tabelle1!$AD$295)/ABS(Tabelle1!$T314-Tabelle1!$AD$295)+4,(Tabelle1!$T314-Tabelle1!$AD$295)/Tabelle1!$AD$296+4))</f>
        <v>#N/A</v>
      </c>
      <c r="F720" s="9">
        <v>1</v>
      </c>
      <c r="G720" s="9">
        <v>2</v>
      </c>
      <c r="H720" s="9">
        <v>3</v>
      </c>
      <c r="I720" s="9">
        <v>4</v>
      </c>
      <c r="J720" s="9">
        <v>5</v>
      </c>
      <c r="K720" s="9">
        <v>6</v>
      </c>
      <c r="L720" s="10">
        <v>7</v>
      </c>
    </row>
    <row r="721" spans="4:14" x14ac:dyDescent="0.2">
      <c r="D721" s="9">
        <v>15</v>
      </c>
      <c r="E721" s="9" t="e">
        <f>IF(Tabelle1!$T315="",NA(),IF(ABS((Tabelle1!$T315-Tabelle1!$AD$295)/Tabelle1!$AD$296)&gt;3.5,3.5*(Tabelle1!$T315-Tabelle1!$AD$295)/ABS(Tabelle1!$T315-Tabelle1!$AD$295)+4,(Tabelle1!$T315-Tabelle1!$AD$295)/Tabelle1!$AD$296+4))</f>
        <v>#N/A</v>
      </c>
      <c r="F721" s="9">
        <v>1</v>
      </c>
      <c r="G721" s="9">
        <v>2</v>
      </c>
      <c r="H721" s="9">
        <v>3</v>
      </c>
      <c r="I721" s="9">
        <v>4</v>
      </c>
      <c r="J721" s="9">
        <v>5</v>
      </c>
      <c r="K721" s="9">
        <v>6</v>
      </c>
      <c r="L721" s="10">
        <v>7</v>
      </c>
    </row>
    <row r="722" spans="4:14" x14ac:dyDescent="0.2">
      <c r="D722" s="9">
        <v>16</v>
      </c>
      <c r="E722" s="9" t="e">
        <f>IF(Tabelle1!$T316="",NA(),IF(ABS((Tabelle1!$T316-Tabelle1!$AD$295)/Tabelle1!$AD$296)&gt;3.5,3.5*(Tabelle1!$T316-Tabelle1!$AD$295)/ABS(Tabelle1!$T316-Tabelle1!$AD$295)+4,(Tabelle1!$T316-Tabelle1!$AD$295)/Tabelle1!$AD$296+4))</f>
        <v>#N/A</v>
      </c>
      <c r="F722" s="9">
        <v>1</v>
      </c>
      <c r="G722" s="9">
        <v>2</v>
      </c>
      <c r="H722" s="9">
        <v>3</v>
      </c>
      <c r="I722" s="9">
        <v>4</v>
      </c>
      <c r="J722" s="9">
        <v>5</v>
      </c>
      <c r="K722" s="9">
        <v>6</v>
      </c>
      <c r="L722" s="10">
        <v>7</v>
      </c>
    </row>
    <row r="723" spans="4:14" x14ac:dyDescent="0.2">
      <c r="D723" s="9">
        <v>17</v>
      </c>
      <c r="E723" s="9" t="e">
        <f>IF(Tabelle1!$T317="",NA(),IF(ABS((Tabelle1!$T317-Tabelle1!$AD$295)/Tabelle1!$AD$296)&gt;3.5,3.5*(Tabelle1!$T317-Tabelle1!$AD$295)/ABS(Tabelle1!$T317-Tabelle1!$AD$295)+4,(Tabelle1!$T317-Tabelle1!$AD$295)/Tabelle1!$AD$296+4))</f>
        <v>#N/A</v>
      </c>
      <c r="F723" s="9">
        <v>1</v>
      </c>
      <c r="G723" s="9">
        <v>2</v>
      </c>
      <c r="H723" s="9">
        <v>3</v>
      </c>
      <c r="I723" s="9">
        <v>4</v>
      </c>
      <c r="J723" s="9">
        <v>5</v>
      </c>
      <c r="K723" s="9">
        <v>6</v>
      </c>
      <c r="L723" s="10">
        <v>7</v>
      </c>
    </row>
    <row r="724" spans="4:14" x14ac:dyDescent="0.2">
      <c r="D724" s="9">
        <v>18</v>
      </c>
      <c r="E724" s="9" t="e">
        <f>IF(Tabelle1!$T318="",NA(),IF(ABS((Tabelle1!$T318-Tabelle1!$AD$295)/Tabelle1!$AD$296)&gt;3.5,3.5*(Tabelle1!$T318-Tabelle1!$AD$295)/ABS(Tabelle1!$T318-Tabelle1!$AD$295)+4,(Tabelle1!$T318-Tabelle1!$AD$295)/Tabelle1!$AD$296+4))</f>
        <v>#N/A</v>
      </c>
      <c r="F724" s="9">
        <v>1</v>
      </c>
      <c r="G724" s="9">
        <v>2</v>
      </c>
      <c r="H724" s="9">
        <v>3</v>
      </c>
      <c r="I724" s="9">
        <v>4</v>
      </c>
      <c r="J724" s="9">
        <v>5</v>
      </c>
      <c r="K724" s="9">
        <v>6</v>
      </c>
      <c r="L724" s="10">
        <v>7</v>
      </c>
    </row>
    <row r="725" spans="4:14" x14ac:dyDescent="0.2">
      <c r="D725" s="9">
        <v>19</v>
      </c>
      <c r="E725" s="9" t="e">
        <f>IF(Tabelle1!$T319="",NA(),IF(ABS((Tabelle1!$T319-Tabelle1!$AD$295)/Tabelle1!$AD$296)&gt;3.5,3.5*(Tabelle1!$T319-Tabelle1!$AD$295)/ABS(Tabelle1!$T319-Tabelle1!$AD$295)+4,(Tabelle1!$T319-Tabelle1!$AD$295)/Tabelle1!$AD$296+4))</f>
        <v>#N/A</v>
      </c>
      <c r="F725" s="9">
        <v>1</v>
      </c>
      <c r="G725" s="9">
        <v>2</v>
      </c>
      <c r="H725" s="9">
        <v>3</v>
      </c>
      <c r="I725" s="9">
        <v>4</v>
      </c>
      <c r="J725" s="9">
        <v>5</v>
      </c>
      <c r="K725" s="9">
        <v>6</v>
      </c>
      <c r="L725" s="10">
        <v>7</v>
      </c>
    </row>
    <row r="726" spans="4:14" x14ac:dyDescent="0.2">
      <c r="D726" s="9">
        <v>20</v>
      </c>
      <c r="E726" s="9" t="e">
        <f>IF(Tabelle1!$T320="",NA(),IF(ABS((Tabelle1!$T320-Tabelle1!$AD$295)/Tabelle1!$AD$296)&gt;3.5,3.5*(Tabelle1!$T320-Tabelle1!$AD$295)/ABS(Tabelle1!$T320-Tabelle1!$AD$295)+4,(Tabelle1!$T320-Tabelle1!$AD$295)/Tabelle1!$AD$296+4))</f>
        <v>#N/A</v>
      </c>
      <c r="F726" s="9">
        <v>1</v>
      </c>
      <c r="G726" s="9">
        <v>2</v>
      </c>
      <c r="H726" s="9">
        <v>3</v>
      </c>
      <c r="I726" s="9">
        <v>4</v>
      </c>
      <c r="J726" s="9">
        <v>5</v>
      </c>
      <c r="K726" s="9">
        <v>6</v>
      </c>
      <c r="L726" s="10">
        <v>7</v>
      </c>
    </row>
    <row r="727" spans="4:14" x14ac:dyDescent="0.2">
      <c r="D727" s="9">
        <v>21</v>
      </c>
      <c r="E727" s="9" t="e">
        <f>IF(Tabelle1!$T321="",NA(),IF(ABS((Tabelle1!$T321-Tabelle1!$AD$295)/Tabelle1!$AD$296)&gt;3.5,3.5*(Tabelle1!$T321-Tabelle1!$AD$295)/ABS(Tabelle1!$T321-Tabelle1!$AD$295)+4,(Tabelle1!$T321-Tabelle1!$AD$295)/Tabelle1!$AD$296+4))</f>
        <v>#N/A</v>
      </c>
      <c r="F727" s="9">
        <v>1</v>
      </c>
      <c r="G727" s="9">
        <v>2</v>
      </c>
      <c r="H727" s="9">
        <v>3</v>
      </c>
      <c r="I727" s="9">
        <v>4</v>
      </c>
      <c r="J727" s="9">
        <v>5</v>
      </c>
      <c r="K727" s="9">
        <v>6</v>
      </c>
      <c r="L727" s="10">
        <v>7</v>
      </c>
    </row>
    <row r="728" spans="4:14" x14ac:dyDescent="0.2">
      <c r="D728" s="9">
        <v>22</v>
      </c>
      <c r="E728" s="9" t="e">
        <f>IF(Tabelle1!$T322="",NA(),IF(ABS((Tabelle1!$T322-Tabelle1!$AD$295)/Tabelle1!$AD$296)&gt;3.5,3.5*(Tabelle1!$T322-Tabelle1!$AD$295)/ABS(Tabelle1!$T322-Tabelle1!$AD$295)+4,(Tabelle1!$T322-Tabelle1!$AD$295)/Tabelle1!$AD$296+4))</f>
        <v>#N/A</v>
      </c>
      <c r="F728" s="9">
        <v>1</v>
      </c>
      <c r="G728" s="9">
        <v>2</v>
      </c>
      <c r="H728" s="9">
        <v>3</v>
      </c>
      <c r="I728" s="9">
        <v>4</v>
      </c>
      <c r="J728" s="9">
        <v>5</v>
      </c>
      <c r="K728" s="9">
        <v>6</v>
      </c>
      <c r="L728" s="10">
        <v>7</v>
      </c>
    </row>
    <row r="729" spans="4:14" x14ac:dyDescent="0.2">
      <c r="D729" s="9">
        <v>23</v>
      </c>
      <c r="E729" s="9" t="e">
        <f>IF(Tabelle1!$T323="",NA(),IF(ABS((Tabelle1!$T323-Tabelle1!$AD$295)/Tabelle1!$AD$296)&gt;3.5,3.5*(Tabelle1!$T323-Tabelle1!$AD$295)/ABS(Tabelle1!$T323-Tabelle1!$AD$295)+4,(Tabelle1!$T323-Tabelle1!$AD$295)/Tabelle1!$AD$296+4))</f>
        <v>#N/A</v>
      </c>
      <c r="F729" s="9">
        <v>1</v>
      </c>
      <c r="G729" s="9">
        <v>2</v>
      </c>
      <c r="H729" s="9">
        <v>3</v>
      </c>
      <c r="I729" s="9">
        <v>4</v>
      </c>
      <c r="J729" s="9">
        <v>5</v>
      </c>
      <c r="K729" s="9">
        <v>6</v>
      </c>
      <c r="L729" s="10">
        <v>7</v>
      </c>
    </row>
    <row r="730" spans="4:14" x14ac:dyDescent="0.2">
      <c r="D730" s="9">
        <v>24</v>
      </c>
      <c r="E730" s="9" t="e">
        <f>IF(Tabelle1!$T324="",NA(),IF(ABS((Tabelle1!$T324-Tabelle1!$AD$295)/Tabelle1!$AD$296)&gt;3.5,3.5*(Tabelle1!$T324-Tabelle1!$AD$295)/ABS(Tabelle1!$T324-Tabelle1!$AD$295)+4,(Tabelle1!$T324-Tabelle1!$AD$295)/Tabelle1!$AD$296+4))</f>
        <v>#N/A</v>
      </c>
      <c r="F730" s="9">
        <v>1</v>
      </c>
      <c r="G730" s="9">
        <v>2</v>
      </c>
      <c r="H730" s="9">
        <v>3</v>
      </c>
      <c r="I730" s="9">
        <v>4</v>
      </c>
      <c r="J730" s="9">
        <v>5</v>
      </c>
      <c r="K730" s="9">
        <v>6</v>
      </c>
      <c r="L730" s="10">
        <v>7</v>
      </c>
    </row>
    <row r="731" spans="4:14" ht="13.5" thickBot="1" x14ac:dyDescent="0.25">
      <c r="D731" s="12">
        <v>25</v>
      </c>
      <c r="E731" s="9" t="e">
        <f>IF(Tabelle1!$T325="",NA(),IF(ABS((Tabelle1!$T325-Tabelle1!$AD$295)/Tabelle1!$AD$296)&gt;3.5,3.5*(Tabelle1!$T325-Tabelle1!$AD$295)/ABS(Tabelle1!$T325-Tabelle1!$AD$295)+4,(Tabelle1!$T325-Tabelle1!$AD$295)/Tabelle1!$AD$296+4))</f>
        <v>#N/A</v>
      </c>
      <c r="F731" s="12">
        <v>1</v>
      </c>
      <c r="G731" s="12">
        <v>2</v>
      </c>
      <c r="H731" s="12">
        <v>3</v>
      </c>
      <c r="I731" s="12">
        <v>4</v>
      </c>
      <c r="J731" s="12">
        <v>5</v>
      </c>
      <c r="K731" s="12">
        <v>6</v>
      </c>
      <c r="L731" s="13">
        <v>7</v>
      </c>
    </row>
    <row r="732" spans="4:14" ht="13.5" thickBot="1" x14ac:dyDescent="0.25"/>
    <row r="733" spans="4:14" x14ac:dyDescent="0.2">
      <c r="D733" s="2" t="s">
        <v>15</v>
      </c>
      <c r="E733" s="2" t="s">
        <v>26</v>
      </c>
      <c r="F733" s="14" t="s">
        <v>16</v>
      </c>
      <c r="G733" s="14" t="s">
        <v>17</v>
      </c>
      <c r="H733" s="14" t="s">
        <v>18</v>
      </c>
      <c r="I733" s="14" t="s">
        <v>19</v>
      </c>
      <c r="J733" s="14" t="s">
        <v>20</v>
      </c>
      <c r="K733" s="14" t="s">
        <v>21</v>
      </c>
      <c r="L733" s="15" t="s">
        <v>22</v>
      </c>
      <c r="N733">
        <v>9.3000000000000007</v>
      </c>
    </row>
    <row r="734" spans="4:14" x14ac:dyDescent="0.2">
      <c r="D734" s="5"/>
      <c r="E734" s="5"/>
      <c r="F734" s="5"/>
      <c r="G734" s="5"/>
      <c r="H734" s="5"/>
      <c r="I734" s="5"/>
      <c r="J734" s="5"/>
      <c r="K734" s="5"/>
      <c r="L734" s="8"/>
    </row>
    <row r="735" spans="4:14" x14ac:dyDescent="0.2">
      <c r="D735" s="9">
        <v>1</v>
      </c>
      <c r="E735" s="9" t="e">
        <f>IF(Tabelle1!$AL301="",NA(),IF(ABS((Tabelle1!$AL301-Tabelle1!$AV$295)/Tabelle1!$AV$296)&gt;3.5,3.5*(Tabelle1!$AL301-Tabelle1!$AV$295)/ABS(Tabelle1!$AL301-Tabelle1!$AV$295)+4,(Tabelle1!$AL301-Tabelle1!$AV$295)/Tabelle1!$AV$296+4))</f>
        <v>#N/A</v>
      </c>
      <c r="F735" s="9">
        <v>1</v>
      </c>
      <c r="G735" s="9">
        <v>2</v>
      </c>
      <c r="H735" s="9">
        <v>3</v>
      </c>
      <c r="I735" s="9">
        <v>4</v>
      </c>
      <c r="J735" s="9">
        <v>5</v>
      </c>
      <c r="K735" s="9">
        <v>6</v>
      </c>
      <c r="L735" s="10">
        <v>7</v>
      </c>
    </row>
    <row r="736" spans="4:14" x14ac:dyDescent="0.2">
      <c r="D736" s="9">
        <v>2</v>
      </c>
      <c r="E736" s="9" t="e">
        <f>IF(Tabelle1!$AL302="",NA(),IF(ABS((Tabelle1!$AL302-Tabelle1!$AV$295)/Tabelle1!$AV$296)&gt;3.5,3.5*(Tabelle1!$AL302-Tabelle1!$AV$295)/ABS(Tabelle1!$AL302-Tabelle1!$AV$295)+4,(Tabelle1!$AL302-Tabelle1!$AV$295)/Tabelle1!$AV$296+4))</f>
        <v>#N/A</v>
      </c>
      <c r="F736" s="9">
        <v>1</v>
      </c>
      <c r="G736" s="9">
        <v>2</v>
      </c>
      <c r="H736" s="9">
        <v>3</v>
      </c>
      <c r="I736" s="9">
        <v>4</v>
      </c>
      <c r="J736" s="9">
        <v>5</v>
      </c>
      <c r="K736" s="9">
        <v>6</v>
      </c>
      <c r="L736" s="10">
        <v>7</v>
      </c>
    </row>
    <row r="737" spans="4:12" x14ac:dyDescent="0.2">
      <c r="D737" s="9">
        <v>3</v>
      </c>
      <c r="E737" s="9" t="e">
        <f>IF(Tabelle1!$AL303="",NA(),IF(ABS((Tabelle1!$AL303-Tabelle1!$AV$295)/Tabelle1!$AV$296)&gt;3.5,3.5*(Tabelle1!$AL303-Tabelle1!$AV$295)/ABS(Tabelle1!$AL303-Tabelle1!$AV$295)+4,(Tabelle1!$AL303-Tabelle1!$AV$295)/Tabelle1!$AV$296+4))</f>
        <v>#N/A</v>
      </c>
      <c r="F737" s="9">
        <v>1</v>
      </c>
      <c r="G737" s="9">
        <v>2</v>
      </c>
      <c r="H737" s="9">
        <v>3</v>
      </c>
      <c r="I737" s="9">
        <v>4</v>
      </c>
      <c r="J737" s="9">
        <v>5</v>
      </c>
      <c r="K737" s="9">
        <v>6</v>
      </c>
      <c r="L737" s="10">
        <v>7</v>
      </c>
    </row>
    <row r="738" spans="4:12" x14ac:dyDescent="0.2">
      <c r="D738" s="9">
        <v>4</v>
      </c>
      <c r="E738" s="9" t="e">
        <f>IF(Tabelle1!$AL304="",NA(),IF(ABS((Tabelle1!$AL304-Tabelle1!$AV$295)/Tabelle1!$AV$296)&gt;3.5,3.5*(Tabelle1!$AL304-Tabelle1!$AV$295)/ABS(Tabelle1!$AL304-Tabelle1!$AV$295)+4,(Tabelle1!$AL304-Tabelle1!$AV$295)/Tabelle1!$AV$296+4))</f>
        <v>#N/A</v>
      </c>
      <c r="F738" s="9">
        <v>1</v>
      </c>
      <c r="G738" s="9">
        <v>2</v>
      </c>
      <c r="H738" s="9">
        <v>3</v>
      </c>
      <c r="I738" s="9">
        <v>4</v>
      </c>
      <c r="J738" s="9">
        <v>5</v>
      </c>
      <c r="K738" s="9">
        <v>6</v>
      </c>
      <c r="L738" s="10">
        <v>7</v>
      </c>
    </row>
    <row r="739" spans="4:12" x14ac:dyDescent="0.2">
      <c r="D739" s="9">
        <v>5</v>
      </c>
      <c r="E739" s="9" t="e">
        <f>IF(Tabelle1!$AL305="",NA(),IF(ABS((Tabelle1!$AL305-Tabelle1!$AV$295)/Tabelle1!$AV$296)&gt;3.5,3.5*(Tabelle1!$AL305-Tabelle1!$AV$295)/ABS(Tabelle1!$AL305-Tabelle1!$AV$295)+4,(Tabelle1!$AL305-Tabelle1!$AV$295)/Tabelle1!$AV$296+4))</f>
        <v>#N/A</v>
      </c>
      <c r="F739" s="9">
        <v>1</v>
      </c>
      <c r="G739" s="9">
        <v>2</v>
      </c>
      <c r="H739" s="9">
        <v>3</v>
      </c>
      <c r="I739" s="9">
        <v>4</v>
      </c>
      <c r="J739" s="9">
        <v>5</v>
      </c>
      <c r="K739" s="9">
        <v>6</v>
      </c>
      <c r="L739" s="10">
        <v>7</v>
      </c>
    </row>
    <row r="740" spans="4:12" x14ac:dyDescent="0.2">
      <c r="D740" s="9">
        <v>6</v>
      </c>
      <c r="E740" s="9" t="e">
        <f>IF(Tabelle1!$AL306="",NA(),IF(ABS((Tabelle1!$AL306-Tabelle1!$AV$295)/Tabelle1!$AV$296)&gt;3.5,3.5*(Tabelle1!$AL306-Tabelle1!$AV$295)/ABS(Tabelle1!$AL306-Tabelle1!$AV$295)+4,(Tabelle1!$AL306-Tabelle1!$AV$295)/Tabelle1!$AV$296+4))</f>
        <v>#N/A</v>
      </c>
      <c r="F740" s="9">
        <v>1</v>
      </c>
      <c r="G740" s="9">
        <v>2</v>
      </c>
      <c r="H740" s="9">
        <v>3</v>
      </c>
      <c r="I740" s="9">
        <v>4</v>
      </c>
      <c r="J740" s="9">
        <v>5</v>
      </c>
      <c r="K740" s="9">
        <v>6</v>
      </c>
      <c r="L740" s="10">
        <v>7</v>
      </c>
    </row>
    <row r="741" spans="4:12" x14ac:dyDescent="0.2">
      <c r="D741" s="9">
        <v>7</v>
      </c>
      <c r="E741" s="9" t="e">
        <f>IF(Tabelle1!$AL307="",NA(),IF(ABS((Tabelle1!$AL307-Tabelle1!$AV$295)/Tabelle1!$AV$296)&gt;3.5,3.5*(Tabelle1!$AL307-Tabelle1!$AV$295)/ABS(Tabelle1!$AL307-Tabelle1!$AV$295)+4,(Tabelle1!$AL307-Tabelle1!$AV$295)/Tabelle1!$AV$296+4))</f>
        <v>#N/A</v>
      </c>
      <c r="F741" s="9">
        <v>1</v>
      </c>
      <c r="G741" s="9">
        <v>2</v>
      </c>
      <c r="H741" s="9">
        <v>3</v>
      </c>
      <c r="I741" s="9">
        <v>4</v>
      </c>
      <c r="J741" s="9">
        <v>5</v>
      </c>
      <c r="K741" s="9">
        <v>6</v>
      </c>
      <c r="L741" s="10">
        <v>7</v>
      </c>
    </row>
    <row r="742" spans="4:12" x14ac:dyDescent="0.2">
      <c r="D742" s="9">
        <v>8</v>
      </c>
      <c r="E742" s="9" t="e">
        <f>IF(Tabelle1!$AL308="",NA(),IF(ABS((Tabelle1!$AL308-Tabelle1!$AV$295)/Tabelle1!$AV$296)&gt;3.5,3.5*(Tabelle1!$AL308-Tabelle1!$AV$295)/ABS(Tabelle1!$AL308-Tabelle1!$AV$295)+4,(Tabelle1!$AL308-Tabelle1!$AV$295)/Tabelle1!$AV$296+4))</f>
        <v>#N/A</v>
      </c>
      <c r="F742" s="9">
        <v>1</v>
      </c>
      <c r="G742" s="9">
        <v>2</v>
      </c>
      <c r="H742" s="9">
        <v>3</v>
      </c>
      <c r="I742" s="9">
        <v>4</v>
      </c>
      <c r="J742" s="9">
        <v>5</v>
      </c>
      <c r="K742" s="9">
        <v>6</v>
      </c>
      <c r="L742" s="10">
        <v>7</v>
      </c>
    </row>
    <row r="743" spans="4:12" x14ac:dyDescent="0.2">
      <c r="D743" s="9">
        <v>9</v>
      </c>
      <c r="E743" s="9" t="e">
        <f>IF(Tabelle1!$AL309="",NA(),IF(ABS((Tabelle1!$AL309-Tabelle1!$AV$295)/Tabelle1!$AV$296)&gt;3.5,3.5*(Tabelle1!$AL309-Tabelle1!$AV$295)/ABS(Tabelle1!$AL309-Tabelle1!$AV$295)+4,(Tabelle1!$AL309-Tabelle1!$AV$295)/Tabelle1!$AV$296+4))</f>
        <v>#N/A</v>
      </c>
      <c r="F743" s="9">
        <v>1</v>
      </c>
      <c r="G743" s="9">
        <v>2</v>
      </c>
      <c r="H743" s="9">
        <v>3</v>
      </c>
      <c r="I743" s="9">
        <v>4</v>
      </c>
      <c r="J743" s="9">
        <v>5</v>
      </c>
      <c r="K743" s="9">
        <v>6</v>
      </c>
      <c r="L743" s="10">
        <v>7</v>
      </c>
    </row>
    <row r="744" spans="4:12" x14ac:dyDescent="0.2">
      <c r="D744" s="9">
        <v>10</v>
      </c>
      <c r="E744" s="9" t="e">
        <f>IF(Tabelle1!$AL310="",NA(),IF(ABS((Tabelle1!$AL310-Tabelle1!$AV$295)/Tabelle1!$AV$296)&gt;3.5,3.5*(Tabelle1!$AL310-Tabelle1!$AV$295)/ABS(Tabelle1!$AL310-Tabelle1!$AV$295)+4,(Tabelle1!$AL310-Tabelle1!$AV$295)/Tabelle1!$AV$296+4))</f>
        <v>#N/A</v>
      </c>
      <c r="F744" s="9">
        <v>1</v>
      </c>
      <c r="G744" s="9">
        <v>2</v>
      </c>
      <c r="H744" s="9">
        <v>3</v>
      </c>
      <c r="I744" s="9">
        <v>4</v>
      </c>
      <c r="J744" s="9">
        <v>5</v>
      </c>
      <c r="K744" s="9">
        <v>6</v>
      </c>
      <c r="L744" s="10">
        <v>7</v>
      </c>
    </row>
    <row r="745" spans="4:12" x14ac:dyDescent="0.2">
      <c r="D745" s="9">
        <v>11</v>
      </c>
      <c r="E745" s="9" t="e">
        <f>IF(Tabelle1!$AL311="",NA(),IF(ABS((Tabelle1!$AL311-Tabelle1!$AV$295)/Tabelle1!$AV$296)&gt;3.5,3.5*(Tabelle1!$AL311-Tabelle1!$AV$295)/ABS(Tabelle1!$AL311-Tabelle1!$AV$295)+4,(Tabelle1!$AL311-Tabelle1!$AV$295)/Tabelle1!$AV$296+4))</f>
        <v>#N/A</v>
      </c>
      <c r="F745" s="9">
        <v>1</v>
      </c>
      <c r="G745" s="9">
        <v>2</v>
      </c>
      <c r="H745" s="9">
        <v>3</v>
      </c>
      <c r="I745" s="9">
        <v>4</v>
      </c>
      <c r="J745" s="9">
        <v>5</v>
      </c>
      <c r="K745" s="9">
        <v>6</v>
      </c>
      <c r="L745" s="10">
        <v>7</v>
      </c>
    </row>
    <row r="746" spans="4:12" x14ac:dyDescent="0.2">
      <c r="D746" s="9">
        <v>12</v>
      </c>
      <c r="E746" s="9" t="e">
        <f>IF(Tabelle1!$AL312="",NA(),IF(ABS((Tabelle1!$AL312-Tabelle1!$AV$295)/Tabelle1!$AV$296)&gt;3.5,3.5*(Tabelle1!$AL312-Tabelle1!$AV$295)/ABS(Tabelle1!$AL312-Tabelle1!$AV$295)+4,(Tabelle1!$AL312-Tabelle1!$AV$295)/Tabelle1!$AV$296+4))</f>
        <v>#N/A</v>
      </c>
      <c r="F746" s="9">
        <v>1</v>
      </c>
      <c r="G746" s="9">
        <v>2</v>
      </c>
      <c r="H746" s="9">
        <v>3</v>
      </c>
      <c r="I746" s="9">
        <v>4</v>
      </c>
      <c r="J746" s="9">
        <v>5</v>
      </c>
      <c r="K746" s="9">
        <v>6</v>
      </c>
      <c r="L746" s="10">
        <v>7</v>
      </c>
    </row>
    <row r="747" spans="4:12" x14ac:dyDescent="0.2">
      <c r="D747" s="9">
        <v>13</v>
      </c>
      <c r="E747" s="9" t="e">
        <f>IF(Tabelle1!$AL313="",NA(),IF(ABS((Tabelle1!$AL313-Tabelle1!$AV$295)/Tabelle1!$AV$296)&gt;3.5,3.5*(Tabelle1!$AL313-Tabelle1!$AV$295)/ABS(Tabelle1!$AL313-Tabelle1!$AV$295)+4,(Tabelle1!$AL313-Tabelle1!$AV$295)/Tabelle1!$AV$296+4))</f>
        <v>#N/A</v>
      </c>
      <c r="F747" s="9">
        <v>1</v>
      </c>
      <c r="G747" s="9">
        <v>2</v>
      </c>
      <c r="H747" s="9">
        <v>3</v>
      </c>
      <c r="I747" s="9">
        <v>4</v>
      </c>
      <c r="J747" s="9">
        <v>5</v>
      </c>
      <c r="K747" s="9">
        <v>6</v>
      </c>
      <c r="L747" s="10">
        <v>7</v>
      </c>
    </row>
    <row r="748" spans="4:12" x14ac:dyDescent="0.2">
      <c r="D748" s="9">
        <v>14</v>
      </c>
      <c r="E748" s="9" t="e">
        <f>IF(Tabelle1!$AL314="",NA(),IF(ABS((Tabelle1!$AL314-Tabelle1!$AV$295)/Tabelle1!$AV$296)&gt;3.5,3.5*(Tabelle1!$AL314-Tabelle1!$AV$295)/ABS(Tabelle1!$AL314-Tabelle1!$AV$295)+4,(Tabelle1!$AL314-Tabelle1!$AV$295)/Tabelle1!$AV$296+4))</f>
        <v>#N/A</v>
      </c>
      <c r="F748" s="9">
        <v>1</v>
      </c>
      <c r="G748" s="9">
        <v>2</v>
      </c>
      <c r="H748" s="9">
        <v>3</v>
      </c>
      <c r="I748" s="9">
        <v>4</v>
      </c>
      <c r="J748" s="9">
        <v>5</v>
      </c>
      <c r="K748" s="9">
        <v>6</v>
      </c>
      <c r="L748" s="10">
        <v>7</v>
      </c>
    </row>
    <row r="749" spans="4:12" x14ac:dyDescent="0.2">
      <c r="D749" s="9">
        <v>15</v>
      </c>
      <c r="E749" s="9" t="e">
        <f>IF(Tabelle1!$AL315="",NA(),IF(ABS((Tabelle1!$AL315-Tabelle1!$AV$295)/Tabelle1!$AV$296)&gt;3.5,3.5*(Tabelle1!$AL315-Tabelle1!$AV$295)/ABS(Tabelle1!$AL315-Tabelle1!$AV$295)+4,(Tabelle1!$AL315-Tabelle1!$AV$295)/Tabelle1!$AV$296+4))</f>
        <v>#N/A</v>
      </c>
      <c r="F749" s="9">
        <v>1</v>
      </c>
      <c r="G749" s="9">
        <v>2</v>
      </c>
      <c r="H749" s="9">
        <v>3</v>
      </c>
      <c r="I749" s="9">
        <v>4</v>
      </c>
      <c r="J749" s="9">
        <v>5</v>
      </c>
      <c r="K749" s="9">
        <v>6</v>
      </c>
      <c r="L749" s="10">
        <v>7</v>
      </c>
    </row>
    <row r="750" spans="4:12" x14ac:dyDescent="0.2">
      <c r="D750" s="9">
        <v>16</v>
      </c>
      <c r="E750" s="9" t="e">
        <f>IF(Tabelle1!$AL316="",NA(),IF(ABS((Tabelle1!$AL316-Tabelle1!$AV$295)/Tabelle1!$AV$296)&gt;3.5,3.5*(Tabelle1!$AL316-Tabelle1!$AV$295)/ABS(Tabelle1!$AL316-Tabelle1!$AV$295)+4,(Tabelle1!$AL316-Tabelle1!$AV$295)/Tabelle1!$AV$296+4))</f>
        <v>#N/A</v>
      </c>
      <c r="F750" s="9">
        <v>1</v>
      </c>
      <c r="G750" s="9">
        <v>2</v>
      </c>
      <c r="H750" s="9">
        <v>3</v>
      </c>
      <c r="I750" s="9">
        <v>4</v>
      </c>
      <c r="J750" s="9">
        <v>5</v>
      </c>
      <c r="K750" s="9">
        <v>6</v>
      </c>
      <c r="L750" s="10">
        <v>7</v>
      </c>
    </row>
    <row r="751" spans="4:12" x14ac:dyDescent="0.2">
      <c r="D751" s="9">
        <v>17</v>
      </c>
      <c r="E751" s="9" t="e">
        <f>IF(Tabelle1!$AL317="",NA(),IF(ABS((Tabelle1!$AL317-Tabelle1!$AV$295)/Tabelle1!$AV$296)&gt;3.5,3.5*(Tabelle1!$AL317-Tabelle1!$AV$295)/ABS(Tabelle1!$AL317-Tabelle1!$AV$295)+4,(Tabelle1!$AL317-Tabelle1!$AV$295)/Tabelle1!$AV$296+4))</f>
        <v>#N/A</v>
      </c>
      <c r="F751" s="9">
        <v>1</v>
      </c>
      <c r="G751" s="9">
        <v>2</v>
      </c>
      <c r="H751" s="9">
        <v>3</v>
      </c>
      <c r="I751" s="9">
        <v>4</v>
      </c>
      <c r="J751" s="9">
        <v>5</v>
      </c>
      <c r="K751" s="9">
        <v>6</v>
      </c>
      <c r="L751" s="10">
        <v>7</v>
      </c>
    </row>
    <row r="752" spans="4:12" x14ac:dyDescent="0.2">
      <c r="D752" s="9">
        <v>18</v>
      </c>
      <c r="E752" s="9" t="e">
        <f>IF(Tabelle1!$AL318="",NA(),IF(ABS((Tabelle1!$AL318-Tabelle1!$AV$295)/Tabelle1!$AV$296)&gt;3.5,3.5*(Tabelle1!$AL318-Tabelle1!$AV$295)/ABS(Tabelle1!$AL318-Tabelle1!$AV$295)+4,(Tabelle1!$AL318-Tabelle1!$AV$295)/Tabelle1!$AV$296+4))</f>
        <v>#N/A</v>
      </c>
      <c r="F752" s="9">
        <v>1</v>
      </c>
      <c r="G752" s="9">
        <v>2</v>
      </c>
      <c r="H752" s="9">
        <v>3</v>
      </c>
      <c r="I752" s="9">
        <v>4</v>
      </c>
      <c r="J752" s="9">
        <v>5</v>
      </c>
      <c r="K752" s="9">
        <v>6</v>
      </c>
      <c r="L752" s="10">
        <v>7</v>
      </c>
    </row>
    <row r="753" spans="4:14" x14ac:dyDescent="0.2">
      <c r="D753" s="9">
        <v>19</v>
      </c>
      <c r="E753" s="9" t="e">
        <f>IF(Tabelle1!$AL319="",NA(),IF(ABS((Tabelle1!$AL319-Tabelle1!$AV$295)/Tabelle1!$AV$296)&gt;3.5,3.5*(Tabelle1!$AL319-Tabelle1!$AV$295)/ABS(Tabelle1!$AL319-Tabelle1!$AV$295)+4,(Tabelle1!$AL319-Tabelle1!$AV$295)/Tabelle1!$AV$296+4))</f>
        <v>#N/A</v>
      </c>
      <c r="F753" s="9">
        <v>1</v>
      </c>
      <c r="G753" s="9">
        <v>2</v>
      </c>
      <c r="H753" s="9">
        <v>3</v>
      </c>
      <c r="I753" s="9">
        <v>4</v>
      </c>
      <c r="J753" s="9">
        <v>5</v>
      </c>
      <c r="K753" s="9">
        <v>6</v>
      </c>
      <c r="L753" s="10">
        <v>7</v>
      </c>
    </row>
    <row r="754" spans="4:14" x14ac:dyDescent="0.2">
      <c r="D754" s="9">
        <v>20</v>
      </c>
      <c r="E754" s="9" t="e">
        <f>IF(Tabelle1!$AL320="",NA(),IF(ABS((Tabelle1!$AL320-Tabelle1!$AV$295)/Tabelle1!$AV$296)&gt;3.5,3.5*(Tabelle1!$AL320-Tabelle1!$AV$295)/ABS(Tabelle1!$AL320-Tabelle1!$AV$295)+4,(Tabelle1!$AL320-Tabelle1!$AV$295)/Tabelle1!$AV$296+4))</f>
        <v>#N/A</v>
      </c>
      <c r="F754" s="9">
        <v>1</v>
      </c>
      <c r="G754" s="9">
        <v>2</v>
      </c>
      <c r="H754" s="9">
        <v>3</v>
      </c>
      <c r="I754" s="9">
        <v>4</v>
      </c>
      <c r="J754" s="9">
        <v>5</v>
      </c>
      <c r="K754" s="9">
        <v>6</v>
      </c>
      <c r="L754" s="10">
        <v>7</v>
      </c>
    </row>
    <row r="755" spans="4:14" x14ac:dyDescent="0.2">
      <c r="D755" s="9">
        <v>21</v>
      </c>
      <c r="E755" s="9" t="e">
        <f>IF(Tabelle1!$AL321="",NA(),IF(ABS((Tabelle1!$AL321-Tabelle1!$AV$295)/Tabelle1!$AV$296)&gt;3.5,3.5*(Tabelle1!$AL321-Tabelle1!$AV$295)/ABS(Tabelle1!$AL321-Tabelle1!$AV$295)+4,(Tabelle1!$AL321-Tabelle1!$AV$295)/Tabelle1!$AV$296+4))</f>
        <v>#N/A</v>
      </c>
      <c r="F755" s="9">
        <v>1</v>
      </c>
      <c r="G755" s="9">
        <v>2</v>
      </c>
      <c r="H755" s="9">
        <v>3</v>
      </c>
      <c r="I755" s="9">
        <v>4</v>
      </c>
      <c r="J755" s="9">
        <v>5</v>
      </c>
      <c r="K755" s="9">
        <v>6</v>
      </c>
      <c r="L755" s="10">
        <v>7</v>
      </c>
    </row>
    <row r="756" spans="4:14" x14ac:dyDescent="0.2">
      <c r="D756" s="9">
        <v>22</v>
      </c>
      <c r="E756" s="9" t="e">
        <f>IF(Tabelle1!$AL322="",NA(),IF(ABS((Tabelle1!$AL322-Tabelle1!$AV$295)/Tabelle1!$AV$296)&gt;3.5,3.5*(Tabelle1!$AL322-Tabelle1!$AV$295)/ABS(Tabelle1!$AL322-Tabelle1!$AV$295)+4,(Tabelle1!$AL322-Tabelle1!$AV$295)/Tabelle1!$AV$296+4))</f>
        <v>#N/A</v>
      </c>
      <c r="F756" s="9">
        <v>1</v>
      </c>
      <c r="G756" s="9">
        <v>2</v>
      </c>
      <c r="H756" s="9">
        <v>3</v>
      </c>
      <c r="I756" s="9">
        <v>4</v>
      </c>
      <c r="J756" s="9">
        <v>5</v>
      </c>
      <c r="K756" s="9">
        <v>6</v>
      </c>
      <c r="L756" s="10">
        <v>7</v>
      </c>
    </row>
    <row r="757" spans="4:14" x14ac:dyDescent="0.2">
      <c r="D757" s="9">
        <v>23</v>
      </c>
      <c r="E757" s="9" t="e">
        <f>IF(Tabelle1!$AL323="",NA(),IF(ABS((Tabelle1!$AL323-Tabelle1!$AV$295)/Tabelle1!$AV$296)&gt;3.5,3.5*(Tabelle1!$AL323-Tabelle1!$AV$295)/ABS(Tabelle1!$AL323-Tabelle1!$AV$295)+4,(Tabelle1!$AL323-Tabelle1!$AV$295)/Tabelle1!$AV$296+4))</f>
        <v>#N/A</v>
      </c>
      <c r="F757" s="9">
        <v>1</v>
      </c>
      <c r="G757" s="9">
        <v>2</v>
      </c>
      <c r="H757" s="9">
        <v>3</v>
      </c>
      <c r="I757" s="9">
        <v>4</v>
      </c>
      <c r="J757" s="9">
        <v>5</v>
      </c>
      <c r="K757" s="9">
        <v>6</v>
      </c>
      <c r="L757" s="10">
        <v>7</v>
      </c>
    </row>
    <row r="758" spans="4:14" x14ac:dyDescent="0.2">
      <c r="D758" s="9">
        <v>24</v>
      </c>
      <c r="E758" s="9" t="e">
        <f>IF(Tabelle1!$AL324="",NA(),IF(ABS((Tabelle1!$AL324-Tabelle1!$AV$295)/Tabelle1!$AV$296)&gt;3.5,3.5*(Tabelle1!$AL324-Tabelle1!$AV$295)/ABS(Tabelle1!$AL324-Tabelle1!$AV$295)+4,(Tabelle1!$AL324-Tabelle1!$AV$295)/Tabelle1!$AV$296+4))</f>
        <v>#N/A</v>
      </c>
      <c r="F758" s="9">
        <v>1</v>
      </c>
      <c r="G758" s="9">
        <v>2</v>
      </c>
      <c r="H758" s="9">
        <v>3</v>
      </c>
      <c r="I758" s="9">
        <v>4</v>
      </c>
      <c r="J758" s="9">
        <v>5</v>
      </c>
      <c r="K758" s="9">
        <v>6</v>
      </c>
      <c r="L758" s="10">
        <v>7</v>
      </c>
    </row>
    <row r="759" spans="4:14" ht="13.5" thickBot="1" x14ac:dyDescent="0.25">
      <c r="D759" s="12">
        <v>25</v>
      </c>
      <c r="E759" s="9" t="e">
        <f>IF(Tabelle1!$AL325="",NA(),IF(ABS((Tabelle1!$AL325-Tabelle1!$AV$295)/Tabelle1!$AV$296)&gt;3.5,3.5*(Tabelle1!$AL325-Tabelle1!$AV$295)/ABS(Tabelle1!$AL325-Tabelle1!$AV$295)+4,(Tabelle1!$AL325-Tabelle1!$AV$295)/Tabelle1!$AV$296+4))</f>
        <v>#N/A</v>
      </c>
      <c r="F759" s="12">
        <v>1</v>
      </c>
      <c r="G759" s="12">
        <v>2</v>
      </c>
      <c r="H759" s="12">
        <v>3</v>
      </c>
      <c r="I759" s="12">
        <v>4</v>
      </c>
      <c r="J759" s="12">
        <v>5</v>
      </c>
      <c r="K759" s="12">
        <v>6</v>
      </c>
      <c r="L759" s="13">
        <v>7</v>
      </c>
    </row>
    <row r="760" spans="4:14" x14ac:dyDescent="0.2">
      <c r="D760" s="2"/>
      <c r="E760" s="2"/>
      <c r="F760" s="2"/>
      <c r="G760" s="2"/>
      <c r="H760" s="2"/>
      <c r="I760" s="2"/>
      <c r="J760" s="2"/>
      <c r="K760" s="2"/>
      <c r="L760" s="3"/>
      <c r="N760">
        <v>10.1</v>
      </c>
    </row>
    <row r="761" spans="4:14" x14ac:dyDescent="0.2">
      <c r="D761" s="5" t="s">
        <v>15</v>
      </c>
      <c r="E761" s="5" t="s">
        <v>23</v>
      </c>
      <c r="F761" s="6" t="s">
        <v>16</v>
      </c>
      <c r="G761" s="6" t="s">
        <v>17</v>
      </c>
      <c r="H761" s="6" t="s">
        <v>18</v>
      </c>
      <c r="I761" s="6" t="s">
        <v>19</v>
      </c>
      <c r="J761" s="6" t="s">
        <v>20</v>
      </c>
      <c r="K761" s="6" t="s">
        <v>21</v>
      </c>
      <c r="L761" s="7" t="s">
        <v>22</v>
      </c>
    </row>
    <row r="762" spans="4:14" x14ac:dyDescent="0.2">
      <c r="D762" s="5"/>
      <c r="E762" s="5"/>
      <c r="F762" s="5"/>
      <c r="G762" s="5"/>
      <c r="H762" s="5"/>
      <c r="I762" s="5"/>
      <c r="J762" s="5"/>
      <c r="K762" s="5"/>
      <c r="L762" s="8"/>
    </row>
    <row r="763" spans="4:14" x14ac:dyDescent="0.2">
      <c r="D763" s="9">
        <v>1</v>
      </c>
      <c r="E76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3" s="9">
        <v>1</v>
      </c>
      <c r="G763" s="9">
        <v>2</v>
      </c>
      <c r="H763" s="9">
        <v>3</v>
      </c>
      <c r="I763" s="9">
        <v>4</v>
      </c>
      <c r="J763" s="9">
        <v>5</v>
      </c>
      <c r="K763" s="9">
        <v>6</v>
      </c>
      <c r="L763" s="10">
        <v>7</v>
      </c>
    </row>
    <row r="764" spans="4:14" x14ac:dyDescent="0.2">
      <c r="D764" s="9">
        <v>2</v>
      </c>
      <c r="E76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4" s="9">
        <v>1</v>
      </c>
      <c r="G764" s="9">
        <v>2</v>
      </c>
      <c r="H764" s="9">
        <v>3</v>
      </c>
      <c r="I764" s="9">
        <v>4</v>
      </c>
      <c r="J764" s="9">
        <v>5</v>
      </c>
      <c r="K764" s="9">
        <v>6</v>
      </c>
      <c r="L764" s="10">
        <v>7</v>
      </c>
    </row>
    <row r="765" spans="4:14" x14ac:dyDescent="0.2">
      <c r="D765" s="9">
        <v>3</v>
      </c>
      <c r="E76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5" s="9">
        <v>1</v>
      </c>
      <c r="G765" s="9">
        <v>2</v>
      </c>
      <c r="H765" s="9">
        <v>3</v>
      </c>
      <c r="I765" s="9">
        <v>4</v>
      </c>
      <c r="J765" s="9">
        <v>5</v>
      </c>
      <c r="K765" s="9">
        <v>6</v>
      </c>
      <c r="L765" s="10">
        <v>7</v>
      </c>
    </row>
    <row r="766" spans="4:14" x14ac:dyDescent="0.2">
      <c r="D766" s="9">
        <v>4</v>
      </c>
      <c r="E76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6" s="9">
        <v>1</v>
      </c>
      <c r="G766" s="9">
        <v>2</v>
      </c>
      <c r="H766" s="9">
        <v>3</v>
      </c>
      <c r="I766" s="9">
        <v>4</v>
      </c>
      <c r="J766" s="9">
        <v>5</v>
      </c>
      <c r="K766" s="9">
        <v>6</v>
      </c>
      <c r="L766" s="10">
        <v>7</v>
      </c>
    </row>
    <row r="767" spans="4:14" x14ac:dyDescent="0.2">
      <c r="D767" s="9">
        <v>5</v>
      </c>
      <c r="E76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7" s="9">
        <v>1</v>
      </c>
      <c r="G767" s="9">
        <v>2</v>
      </c>
      <c r="H767" s="9">
        <v>3</v>
      </c>
      <c r="I767" s="9">
        <v>4</v>
      </c>
      <c r="J767" s="9">
        <v>5</v>
      </c>
      <c r="K767" s="9">
        <v>6</v>
      </c>
      <c r="L767" s="10">
        <v>7</v>
      </c>
    </row>
    <row r="768" spans="4:14" x14ac:dyDescent="0.2">
      <c r="D768" s="9">
        <v>6</v>
      </c>
      <c r="E76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8" s="9">
        <v>1</v>
      </c>
      <c r="G768" s="9">
        <v>2</v>
      </c>
      <c r="H768" s="9">
        <v>3</v>
      </c>
      <c r="I768" s="9">
        <v>4</v>
      </c>
      <c r="J768" s="9">
        <v>5</v>
      </c>
      <c r="K768" s="9">
        <v>6</v>
      </c>
      <c r="L768" s="10">
        <v>7</v>
      </c>
    </row>
    <row r="769" spans="4:12" x14ac:dyDescent="0.2">
      <c r="D769" s="9">
        <v>7</v>
      </c>
      <c r="E76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69" s="9">
        <v>1</v>
      </c>
      <c r="G769" s="9">
        <v>2</v>
      </c>
      <c r="H769" s="9">
        <v>3</v>
      </c>
      <c r="I769" s="9">
        <v>4</v>
      </c>
      <c r="J769" s="9">
        <v>5</v>
      </c>
      <c r="K769" s="9">
        <v>6</v>
      </c>
      <c r="L769" s="10">
        <v>7</v>
      </c>
    </row>
    <row r="770" spans="4:12" x14ac:dyDescent="0.2">
      <c r="D770" s="9">
        <v>8</v>
      </c>
      <c r="E77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0" s="9">
        <v>1</v>
      </c>
      <c r="G770" s="9">
        <v>2</v>
      </c>
      <c r="H770" s="9">
        <v>3</v>
      </c>
      <c r="I770" s="9">
        <v>4</v>
      </c>
      <c r="J770" s="9">
        <v>5</v>
      </c>
      <c r="K770" s="9">
        <v>6</v>
      </c>
      <c r="L770" s="10">
        <v>7</v>
      </c>
    </row>
    <row r="771" spans="4:12" x14ac:dyDescent="0.2">
      <c r="D771" s="9">
        <v>9</v>
      </c>
      <c r="E77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1" s="9">
        <v>1</v>
      </c>
      <c r="G771" s="9">
        <v>2</v>
      </c>
      <c r="H771" s="9">
        <v>3</v>
      </c>
      <c r="I771" s="9">
        <v>4</v>
      </c>
      <c r="J771" s="9">
        <v>5</v>
      </c>
      <c r="K771" s="9">
        <v>6</v>
      </c>
      <c r="L771" s="10">
        <v>7</v>
      </c>
    </row>
    <row r="772" spans="4:12" x14ac:dyDescent="0.2">
      <c r="D772" s="9">
        <v>10</v>
      </c>
      <c r="E77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2" s="9">
        <v>1</v>
      </c>
      <c r="G772" s="9">
        <v>2</v>
      </c>
      <c r="H772" s="9">
        <v>3</v>
      </c>
      <c r="I772" s="9">
        <v>4</v>
      </c>
      <c r="J772" s="9">
        <v>5</v>
      </c>
      <c r="K772" s="9">
        <v>6</v>
      </c>
      <c r="L772" s="10">
        <v>7</v>
      </c>
    </row>
    <row r="773" spans="4:12" x14ac:dyDescent="0.2">
      <c r="D773" s="9">
        <v>11</v>
      </c>
      <c r="E77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3" s="9">
        <v>1</v>
      </c>
      <c r="G773" s="9">
        <v>2</v>
      </c>
      <c r="H773" s="9">
        <v>3</v>
      </c>
      <c r="I773" s="9">
        <v>4</v>
      </c>
      <c r="J773" s="9">
        <v>5</v>
      </c>
      <c r="K773" s="9">
        <v>6</v>
      </c>
      <c r="L773" s="10">
        <v>7</v>
      </c>
    </row>
    <row r="774" spans="4:12" x14ac:dyDescent="0.2">
      <c r="D774" s="9">
        <v>12</v>
      </c>
      <c r="E77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4" s="9">
        <v>1</v>
      </c>
      <c r="G774" s="9">
        <v>2</v>
      </c>
      <c r="H774" s="9">
        <v>3</v>
      </c>
      <c r="I774" s="9">
        <v>4</v>
      </c>
      <c r="J774" s="9">
        <v>5</v>
      </c>
      <c r="K774" s="9">
        <v>6</v>
      </c>
      <c r="L774" s="10">
        <v>7</v>
      </c>
    </row>
    <row r="775" spans="4:12" x14ac:dyDescent="0.2">
      <c r="D775" s="9">
        <v>13</v>
      </c>
      <c r="E77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5" s="9">
        <v>1</v>
      </c>
      <c r="G775" s="9">
        <v>2</v>
      </c>
      <c r="H775" s="9">
        <v>3</v>
      </c>
      <c r="I775" s="9">
        <v>4</v>
      </c>
      <c r="J775" s="9">
        <v>5</v>
      </c>
      <c r="K775" s="9">
        <v>6</v>
      </c>
      <c r="L775" s="10">
        <v>7</v>
      </c>
    </row>
    <row r="776" spans="4:12" x14ac:dyDescent="0.2">
      <c r="D776" s="9">
        <v>14</v>
      </c>
      <c r="E77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6" s="9">
        <v>1</v>
      </c>
      <c r="G776" s="9">
        <v>2</v>
      </c>
      <c r="H776" s="9">
        <v>3</v>
      </c>
      <c r="I776" s="9">
        <v>4</v>
      </c>
      <c r="J776" s="9">
        <v>5</v>
      </c>
      <c r="K776" s="9">
        <v>6</v>
      </c>
      <c r="L776" s="10">
        <v>7</v>
      </c>
    </row>
    <row r="777" spans="4:12" x14ac:dyDescent="0.2">
      <c r="D777" s="9">
        <v>15</v>
      </c>
      <c r="E77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7" s="9">
        <v>1</v>
      </c>
      <c r="G777" s="9">
        <v>2</v>
      </c>
      <c r="H777" s="9">
        <v>3</v>
      </c>
      <c r="I777" s="9">
        <v>4</v>
      </c>
      <c r="J777" s="9">
        <v>5</v>
      </c>
      <c r="K777" s="9">
        <v>6</v>
      </c>
      <c r="L777" s="10">
        <v>7</v>
      </c>
    </row>
    <row r="778" spans="4:12" x14ac:dyDescent="0.2">
      <c r="D778" s="9">
        <v>16</v>
      </c>
      <c r="E77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8" s="9">
        <v>1</v>
      </c>
      <c r="G778" s="9">
        <v>2</v>
      </c>
      <c r="H778" s="9">
        <v>3</v>
      </c>
      <c r="I778" s="9">
        <v>4</v>
      </c>
      <c r="J778" s="9">
        <v>5</v>
      </c>
      <c r="K778" s="9">
        <v>6</v>
      </c>
      <c r="L778" s="10">
        <v>7</v>
      </c>
    </row>
    <row r="779" spans="4:12" x14ac:dyDescent="0.2">
      <c r="D779" s="9">
        <v>17</v>
      </c>
      <c r="E77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79" s="9">
        <v>1</v>
      </c>
      <c r="G779" s="9">
        <v>2</v>
      </c>
      <c r="H779" s="9">
        <v>3</v>
      </c>
      <c r="I779" s="9">
        <v>4</v>
      </c>
      <c r="J779" s="9">
        <v>5</v>
      </c>
      <c r="K779" s="9">
        <v>6</v>
      </c>
      <c r="L779" s="10">
        <v>7</v>
      </c>
    </row>
    <row r="780" spans="4:12" x14ac:dyDescent="0.2">
      <c r="D780" s="9">
        <v>18</v>
      </c>
      <c r="E78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0" s="9">
        <v>1</v>
      </c>
      <c r="G780" s="9">
        <v>2</v>
      </c>
      <c r="H780" s="9">
        <v>3</v>
      </c>
      <c r="I780" s="9">
        <v>4</v>
      </c>
      <c r="J780" s="9">
        <v>5</v>
      </c>
      <c r="K780" s="9">
        <v>6</v>
      </c>
      <c r="L780" s="10">
        <v>7</v>
      </c>
    </row>
    <row r="781" spans="4:12" x14ac:dyDescent="0.2">
      <c r="D781" s="9">
        <v>19</v>
      </c>
      <c r="E78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1" s="9">
        <v>1</v>
      </c>
      <c r="G781" s="9">
        <v>2</v>
      </c>
      <c r="H781" s="9">
        <v>3</v>
      </c>
      <c r="I781" s="9">
        <v>4</v>
      </c>
      <c r="J781" s="9">
        <v>5</v>
      </c>
      <c r="K781" s="9">
        <v>6</v>
      </c>
      <c r="L781" s="10">
        <v>7</v>
      </c>
    </row>
    <row r="782" spans="4:12" x14ac:dyDescent="0.2">
      <c r="D782" s="9">
        <v>20</v>
      </c>
      <c r="E78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2" s="9">
        <v>1</v>
      </c>
      <c r="G782" s="9">
        <v>2</v>
      </c>
      <c r="H782" s="9">
        <v>3</v>
      </c>
      <c r="I782" s="9">
        <v>4</v>
      </c>
      <c r="J782" s="9">
        <v>5</v>
      </c>
      <c r="K782" s="9">
        <v>6</v>
      </c>
      <c r="L782" s="10">
        <v>7</v>
      </c>
    </row>
    <row r="783" spans="4:12" x14ac:dyDescent="0.2">
      <c r="D783" s="9">
        <v>21</v>
      </c>
      <c r="E78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3" s="9">
        <v>1</v>
      </c>
      <c r="G783" s="9">
        <v>2</v>
      </c>
      <c r="H783" s="9">
        <v>3</v>
      </c>
      <c r="I783" s="9">
        <v>4</v>
      </c>
      <c r="J783" s="9">
        <v>5</v>
      </c>
      <c r="K783" s="9">
        <v>6</v>
      </c>
      <c r="L783" s="10">
        <v>7</v>
      </c>
    </row>
    <row r="784" spans="4:12" x14ac:dyDescent="0.2">
      <c r="D784" s="9">
        <v>22</v>
      </c>
      <c r="E78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4" s="9">
        <v>1</v>
      </c>
      <c r="G784" s="9">
        <v>2</v>
      </c>
      <c r="H784" s="9">
        <v>3</v>
      </c>
      <c r="I784" s="9">
        <v>4</v>
      </c>
      <c r="J784" s="9">
        <v>5</v>
      </c>
      <c r="K784" s="9">
        <v>6</v>
      </c>
      <c r="L784" s="10">
        <v>7</v>
      </c>
    </row>
    <row r="785" spans="4:14" x14ac:dyDescent="0.2">
      <c r="D785" s="9">
        <v>23</v>
      </c>
      <c r="E78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5" s="9">
        <v>1</v>
      </c>
      <c r="G785" s="9">
        <v>2</v>
      </c>
      <c r="H785" s="9">
        <v>3</v>
      </c>
      <c r="I785" s="9">
        <v>4</v>
      </c>
      <c r="J785" s="9">
        <v>5</v>
      </c>
      <c r="K785" s="9">
        <v>6</v>
      </c>
      <c r="L785" s="10">
        <v>7</v>
      </c>
    </row>
    <row r="786" spans="4:14" x14ac:dyDescent="0.2">
      <c r="D786" s="9">
        <v>24</v>
      </c>
      <c r="E78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6" s="9">
        <v>1</v>
      </c>
      <c r="G786" s="9">
        <v>2</v>
      </c>
      <c r="H786" s="9">
        <v>3</v>
      </c>
      <c r="I786" s="9">
        <v>4</v>
      </c>
      <c r="J786" s="9">
        <v>5</v>
      </c>
      <c r="K786" s="9">
        <v>6</v>
      </c>
      <c r="L786" s="10">
        <v>7</v>
      </c>
    </row>
    <row r="787" spans="4:14" ht="13.5" thickBot="1" x14ac:dyDescent="0.25">
      <c r="D787" s="12">
        <v>25</v>
      </c>
      <c r="E78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87" s="12">
        <v>1</v>
      </c>
      <c r="G787" s="12">
        <v>2</v>
      </c>
      <c r="H787" s="12">
        <v>3</v>
      </c>
      <c r="I787" s="12">
        <v>4</v>
      </c>
      <c r="J787" s="12">
        <v>5</v>
      </c>
      <c r="K787" s="12">
        <v>6</v>
      </c>
      <c r="L787" s="13">
        <v>7</v>
      </c>
    </row>
    <row r="788" spans="4:14" ht="13.5" thickBot="1" x14ac:dyDescent="0.25"/>
    <row r="789" spans="4:14" x14ac:dyDescent="0.2">
      <c r="D789" s="2" t="s">
        <v>15</v>
      </c>
      <c r="E789" s="2" t="s">
        <v>26</v>
      </c>
      <c r="F789" s="14" t="s">
        <v>16</v>
      </c>
      <c r="G789" s="14" t="s">
        <v>17</v>
      </c>
      <c r="H789" s="14" t="s">
        <v>18</v>
      </c>
      <c r="I789" s="14" t="s">
        <v>19</v>
      </c>
      <c r="J789" s="14" t="s">
        <v>20</v>
      </c>
      <c r="K789" s="14" t="s">
        <v>21</v>
      </c>
      <c r="L789" s="15" t="s">
        <v>22</v>
      </c>
      <c r="N789">
        <v>10.199999999999999</v>
      </c>
    </row>
    <row r="790" spans="4:14" x14ac:dyDescent="0.2">
      <c r="D790" s="5"/>
      <c r="E790" s="5"/>
      <c r="F790" s="5"/>
      <c r="G790" s="5"/>
      <c r="H790" s="5"/>
      <c r="I790" s="5"/>
      <c r="J790" s="5"/>
      <c r="K790" s="5"/>
      <c r="L790" s="8"/>
    </row>
    <row r="791" spans="4:14" x14ac:dyDescent="0.2">
      <c r="D791" s="9">
        <v>1</v>
      </c>
      <c r="E79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1" s="9">
        <v>1</v>
      </c>
      <c r="G791" s="9">
        <v>2</v>
      </c>
      <c r="H791" s="9">
        <v>3</v>
      </c>
      <c r="I791" s="9">
        <v>4</v>
      </c>
      <c r="J791" s="9">
        <v>5</v>
      </c>
      <c r="K791" s="9">
        <v>6</v>
      </c>
      <c r="L791" s="10">
        <v>7</v>
      </c>
    </row>
    <row r="792" spans="4:14" x14ac:dyDescent="0.2">
      <c r="D792" s="9">
        <v>2</v>
      </c>
      <c r="E79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2" s="9">
        <v>1</v>
      </c>
      <c r="G792" s="9">
        <v>2</v>
      </c>
      <c r="H792" s="9">
        <v>3</v>
      </c>
      <c r="I792" s="9">
        <v>4</v>
      </c>
      <c r="J792" s="9">
        <v>5</v>
      </c>
      <c r="K792" s="9">
        <v>6</v>
      </c>
      <c r="L792" s="10">
        <v>7</v>
      </c>
    </row>
    <row r="793" spans="4:14" x14ac:dyDescent="0.2">
      <c r="D793" s="9">
        <v>3</v>
      </c>
      <c r="E79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3" s="9">
        <v>1</v>
      </c>
      <c r="G793" s="9">
        <v>2</v>
      </c>
      <c r="H793" s="9">
        <v>3</v>
      </c>
      <c r="I793" s="9">
        <v>4</v>
      </c>
      <c r="J793" s="9">
        <v>5</v>
      </c>
      <c r="K793" s="9">
        <v>6</v>
      </c>
      <c r="L793" s="10">
        <v>7</v>
      </c>
    </row>
    <row r="794" spans="4:14" x14ac:dyDescent="0.2">
      <c r="D794" s="9">
        <v>4</v>
      </c>
      <c r="E79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4" s="9">
        <v>1</v>
      </c>
      <c r="G794" s="9">
        <v>2</v>
      </c>
      <c r="H794" s="9">
        <v>3</v>
      </c>
      <c r="I794" s="9">
        <v>4</v>
      </c>
      <c r="J794" s="9">
        <v>5</v>
      </c>
      <c r="K794" s="9">
        <v>6</v>
      </c>
      <c r="L794" s="10">
        <v>7</v>
      </c>
    </row>
    <row r="795" spans="4:14" x14ac:dyDescent="0.2">
      <c r="D795" s="9">
        <v>5</v>
      </c>
      <c r="E79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5" s="9">
        <v>1</v>
      </c>
      <c r="G795" s="9">
        <v>2</v>
      </c>
      <c r="H795" s="9">
        <v>3</v>
      </c>
      <c r="I795" s="9">
        <v>4</v>
      </c>
      <c r="J795" s="9">
        <v>5</v>
      </c>
      <c r="K795" s="9">
        <v>6</v>
      </c>
      <c r="L795" s="10">
        <v>7</v>
      </c>
    </row>
    <row r="796" spans="4:14" x14ac:dyDescent="0.2">
      <c r="D796" s="9">
        <v>6</v>
      </c>
      <c r="E79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6" s="9">
        <v>1</v>
      </c>
      <c r="G796" s="9">
        <v>2</v>
      </c>
      <c r="H796" s="9">
        <v>3</v>
      </c>
      <c r="I796" s="9">
        <v>4</v>
      </c>
      <c r="J796" s="9">
        <v>5</v>
      </c>
      <c r="K796" s="9">
        <v>6</v>
      </c>
      <c r="L796" s="10">
        <v>7</v>
      </c>
    </row>
    <row r="797" spans="4:14" x14ac:dyDescent="0.2">
      <c r="D797" s="9">
        <v>7</v>
      </c>
      <c r="E79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7" s="9">
        <v>1</v>
      </c>
      <c r="G797" s="9">
        <v>2</v>
      </c>
      <c r="H797" s="9">
        <v>3</v>
      </c>
      <c r="I797" s="9">
        <v>4</v>
      </c>
      <c r="J797" s="9">
        <v>5</v>
      </c>
      <c r="K797" s="9">
        <v>6</v>
      </c>
      <c r="L797" s="10">
        <v>7</v>
      </c>
    </row>
    <row r="798" spans="4:14" x14ac:dyDescent="0.2">
      <c r="D798" s="9">
        <v>8</v>
      </c>
      <c r="E79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8" s="9">
        <v>1</v>
      </c>
      <c r="G798" s="9">
        <v>2</v>
      </c>
      <c r="H798" s="9">
        <v>3</v>
      </c>
      <c r="I798" s="9">
        <v>4</v>
      </c>
      <c r="J798" s="9">
        <v>5</v>
      </c>
      <c r="K798" s="9">
        <v>6</v>
      </c>
      <c r="L798" s="10">
        <v>7</v>
      </c>
    </row>
    <row r="799" spans="4:14" x14ac:dyDescent="0.2">
      <c r="D799" s="9">
        <v>9</v>
      </c>
      <c r="E79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799" s="9">
        <v>1</v>
      </c>
      <c r="G799" s="9">
        <v>2</v>
      </c>
      <c r="H799" s="9">
        <v>3</v>
      </c>
      <c r="I799" s="9">
        <v>4</v>
      </c>
      <c r="J799" s="9">
        <v>5</v>
      </c>
      <c r="K799" s="9">
        <v>6</v>
      </c>
      <c r="L799" s="10">
        <v>7</v>
      </c>
    </row>
    <row r="800" spans="4:14" x14ac:dyDescent="0.2">
      <c r="D800" s="9">
        <v>10</v>
      </c>
      <c r="E80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0" s="9">
        <v>1</v>
      </c>
      <c r="G800" s="9">
        <v>2</v>
      </c>
      <c r="H800" s="9">
        <v>3</v>
      </c>
      <c r="I800" s="9">
        <v>4</v>
      </c>
      <c r="J800" s="9">
        <v>5</v>
      </c>
      <c r="K800" s="9">
        <v>6</v>
      </c>
      <c r="L800" s="10">
        <v>7</v>
      </c>
    </row>
    <row r="801" spans="4:12" x14ac:dyDescent="0.2">
      <c r="D801" s="9">
        <v>11</v>
      </c>
      <c r="E80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1" s="9">
        <v>1</v>
      </c>
      <c r="G801" s="9">
        <v>2</v>
      </c>
      <c r="H801" s="9">
        <v>3</v>
      </c>
      <c r="I801" s="9">
        <v>4</v>
      </c>
      <c r="J801" s="9">
        <v>5</v>
      </c>
      <c r="K801" s="9">
        <v>6</v>
      </c>
      <c r="L801" s="10">
        <v>7</v>
      </c>
    </row>
    <row r="802" spans="4:12" x14ac:dyDescent="0.2">
      <c r="D802" s="9">
        <v>12</v>
      </c>
      <c r="E80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2" s="9">
        <v>1</v>
      </c>
      <c r="G802" s="9">
        <v>2</v>
      </c>
      <c r="H802" s="9">
        <v>3</v>
      </c>
      <c r="I802" s="9">
        <v>4</v>
      </c>
      <c r="J802" s="9">
        <v>5</v>
      </c>
      <c r="K802" s="9">
        <v>6</v>
      </c>
      <c r="L802" s="10">
        <v>7</v>
      </c>
    </row>
    <row r="803" spans="4:12" x14ac:dyDescent="0.2">
      <c r="D803" s="9">
        <v>13</v>
      </c>
      <c r="E80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3" s="9">
        <v>1</v>
      </c>
      <c r="G803" s="9">
        <v>2</v>
      </c>
      <c r="H803" s="9">
        <v>3</v>
      </c>
      <c r="I803" s="9">
        <v>4</v>
      </c>
      <c r="J803" s="9">
        <v>5</v>
      </c>
      <c r="K803" s="9">
        <v>6</v>
      </c>
      <c r="L803" s="10">
        <v>7</v>
      </c>
    </row>
    <row r="804" spans="4:12" x14ac:dyDescent="0.2">
      <c r="D804" s="9">
        <v>14</v>
      </c>
      <c r="E80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4" s="9">
        <v>1</v>
      </c>
      <c r="G804" s="9">
        <v>2</v>
      </c>
      <c r="H804" s="9">
        <v>3</v>
      </c>
      <c r="I804" s="9">
        <v>4</v>
      </c>
      <c r="J804" s="9">
        <v>5</v>
      </c>
      <c r="K804" s="9">
        <v>6</v>
      </c>
      <c r="L804" s="10">
        <v>7</v>
      </c>
    </row>
    <row r="805" spans="4:12" x14ac:dyDescent="0.2">
      <c r="D805" s="9">
        <v>15</v>
      </c>
      <c r="E80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5" s="9">
        <v>1</v>
      </c>
      <c r="G805" s="9">
        <v>2</v>
      </c>
      <c r="H805" s="9">
        <v>3</v>
      </c>
      <c r="I805" s="9">
        <v>4</v>
      </c>
      <c r="J805" s="9">
        <v>5</v>
      </c>
      <c r="K805" s="9">
        <v>6</v>
      </c>
      <c r="L805" s="10">
        <v>7</v>
      </c>
    </row>
    <row r="806" spans="4:12" x14ac:dyDescent="0.2">
      <c r="D806" s="9">
        <v>16</v>
      </c>
      <c r="E80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6" s="9">
        <v>1</v>
      </c>
      <c r="G806" s="9">
        <v>2</v>
      </c>
      <c r="H806" s="9">
        <v>3</v>
      </c>
      <c r="I806" s="9">
        <v>4</v>
      </c>
      <c r="J806" s="9">
        <v>5</v>
      </c>
      <c r="K806" s="9">
        <v>6</v>
      </c>
      <c r="L806" s="10">
        <v>7</v>
      </c>
    </row>
    <row r="807" spans="4:12" x14ac:dyDescent="0.2">
      <c r="D807" s="9">
        <v>17</v>
      </c>
      <c r="E80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7" s="9">
        <v>1</v>
      </c>
      <c r="G807" s="9">
        <v>2</v>
      </c>
      <c r="H807" s="9">
        <v>3</v>
      </c>
      <c r="I807" s="9">
        <v>4</v>
      </c>
      <c r="J807" s="9">
        <v>5</v>
      </c>
      <c r="K807" s="9">
        <v>6</v>
      </c>
      <c r="L807" s="10">
        <v>7</v>
      </c>
    </row>
    <row r="808" spans="4:12" x14ac:dyDescent="0.2">
      <c r="D808" s="9">
        <v>18</v>
      </c>
      <c r="E80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8" s="9">
        <v>1</v>
      </c>
      <c r="G808" s="9">
        <v>2</v>
      </c>
      <c r="H808" s="9">
        <v>3</v>
      </c>
      <c r="I808" s="9">
        <v>4</v>
      </c>
      <c r="J808" s="9">
        <v>5</v>
      </c>
      <c r="K808" s="9">
        <v>6</v>
      </c>
      <c r="L808" s="10">
        <v>7</v>
      </c>
    </row>
    <row r="809" spans="4:12" x14ac:dyDescent="0.2">
      <c r="D809" s="9">
        <v>19</v>
      </c>
      <c r="E80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09" s="9">
        <v>1</v>
      </c>
      <c r="G809" s="9">
        <v>2</v>
      </c>
      <c r="H809" s="9">
        <v>3</v>
      </c>
      <c r="I809" s="9">
        <v>4</v>
      </c>
      <c r="J809" s="9">
        <v>5</v>
      </c>
      <c r="K809" s="9">
        <v>6</v>
      </c>
      <c r="L809" s="10">
        <v>7</v>
      </c>
    </row>
    <row r="810" spans="4:12" x14ac:dyDescent="0.2">
      <c r="D810" s="9">
        <v>20</v>
      </c>
      <c r="E81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0" s="9">
        <v>1</v>
      </c>
      <c r="G810" s="9">
        <v>2</v>
      </c>
      <c r="H810" s="9">
        <v>3</v>
      </c>
      <c r="I810" s="9">
        <v>4</v>
      </c>
      <c r="J810" s="9">
        <v>5</v>
      </c>
      <c r="K810" s="9">
        <v>6</v>
      </c>
      <c r="L810" s="10">
        <v>7</v>
      </c>
    </row>
    <row r="811" spans="4:12" x14ac:dyDescent="0.2">
      <c r="D811" s="9">
        <v>21</v>
      </c>
      <c r="E81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1" s="9">
        <v>1</v>
      </c>
      <c r="G811" s="9">
        <v>2</v>
      </c>
      <c r="H811" s="9">
        <v>3</v>
      </c>
      <c r="I811" s="9">
        <v>4</v>
      </c>
      <c r="J811" s="9">
        <v>5</v>
      </c>
      <c r="K811" s="9">
        <v>6</v>
      </c>
      <c r="L811" s="10">
        <v>7</v>
      </c>
    </row>
    <row r="812" spans="4:12" x14ac:dyDescent="0.2">
      <c r="D812" s="9">
        <v>22</v>
      </c>
      <c r="E81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2" s="9">
        <v>1</v>
      </c>
      <c r="G812" s="9">
        <v>2</v>
      </c>
      <c r="H812" s="9">
        <v>3</v>
      </c>
      <c r="I812" s="9">
        <v>4</v>
      </c>
      <c r="J812" s="9">
        <v>5</v>
      </c>
      <c r="K812" s="9">
        <v>6</v>
      </c>
      <c r="L812" s="10">
        <v>7</v>
      </c>
    </row>
    <row r="813" spans="4:12" x14ac:dyDescent="0.2">
      <c r="D813" s="9">
        <v>23</v>
      </c>
      <c r="E81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3" s="9">
        <v>1</v>
      </c>
      <c r="G813" s="9">
        <v>2</v>
      </c>
      <c r="H813" s="9">
        <v>3</v>
      </c>
      <c r="I813" s="9">
        <v>4</v>
      </c>
      <c r="J813" s="9">
        <v>5</v>
      </c>
      <c r="K813" s="9">
        <v>6</v>
      </c>
      <c r="L813" s="10">
        <v>7</v>
      </c>
    </row>
    <row r="814" spans="4:12" x14ac:dyDescent="0.2">
      <c r="D814" s="9">
        <v>24</v>
      </c>
      <c r="E81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4" s="9">
        <v>1</v>
      </c>
      <c r="G814" s="9">
        <v>2</v>
      </c>
      <c r="H814" s="9">
        <v>3</v>
      </c>
      <c r="I814" s="9">
        <v>4</v>
      </c>
      <c r="J814" s="9">
        <v>5</v>
      </c>
      <c r="K814" s="9">
        <v>6</v>
      </c>
      <c r="L814" s="10">
        <v>7</v>
      </c>
    </row>
    <row r="815" spans="4:12" ht="13.5" thickBot="1" x14ac:dyDescent="0.25">
      <c r="D815" s="12">
        <v>25</v>
      </c>
      <c r="E81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5" s="12">
        <v>1</v>
      </c>
      <c r="G815" s="12">
        <v>2</v>
      </c>
      <c r="H815" s="12">
        <v>3</v>
      </c>
      <c r="I815" s="12">
        <v>4</v>
      </c>
      <c r="J815" s="12">
        <v>5</v>
      </c>
      <c r="K815" s="12">
        <v>6</v>
      </c>
      <c r="L815" s="13">
        <v>7</v>
      </c>
    </row>
    <row r="816" spans="4:12" ht="13.5" thickBot="1" x14ac:dyDescent="0.25"/>
    <row r="817" spans="4:14" x14ac:dyDescent="0.2">
      <c r="D817" s="2" t="s">
        <v>15</v>
      </c>
      <c r="E817" s="2" t="s">
        <v>26</v>
      </c>
      <c r="F817" s="14" t="s">
        <v>16</v>
      </c>
      <c r="G817" s="14" t="s">
        <v>17</v>
      </c>
      <c r="H817" s="14" t="s">
        <v>18</v>
      </c>
      <c r="I817" s="14" t="s">
        <v>19</v>
      </c>
      <c r="J817" s="14" t="s">
        <v>20</v>
      </c>
      <c r="K817" s="14" t="s">
        <v>21</v>
      </c>
      <c r="L817" s="15" t="s">
        <v>22</v>
      </c>
      <c r="N817">
        <v>10.3</v>
      </c>
    </row>
    <row r="818" spans="4:14" x14ac:dyDescent="0.2">
      <c r="D818" s="5"/>
      <c r="E818" s="5"/>
      <c r="F818" s="5"/>
      <c r="G818" s="5"/>
      <c r="H818" s="5"/>
      <c r="I818" s="5"/>
      <c r="J818" s="5"/>
      <c r="K818" s="5"/>
      <c r="L818" s="8"/>
    </row>
    <row r="819" spans="4:14" x14ac:dyDescent="0.2">
      <c r="D819" s="9">
        <v>1</v>
      </c>
      <c r="E81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19" s="9">
        <v>1</v>
      </c>
      <c r="G819" s="9">
        <v>2</v>
      </c>
      <c r="H819" s="9">
        <v>3</v>
      </c>
      <c r="I819" s="9">
        <v>4</v>
      </c>
      <c r="J819" s="9">
        <v>5</v>
      </c>
      <c r="K819" s="9">
        <v>6</v>
      </c>
      <c r="L819" s="10">
        <v>7</v>
      </c>
    </row>
    <row r="820" spans="4:14" x14ac:dyDescent="0.2">
      <c r="D820" s="9">
        <v>2</v>
      </c>
      <c r="E82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0" s="9">
        <v>1</v>
      </c>
      <c r="G820" s="9">
        <v>2</v>
      </c>
      <c r="H820" s="9">
        <v>3</v>
      </c>
      <c r="I820" s="9">
        <v>4</v>
      </c>
      <c r="J820" s="9">
        <v>5</v>
      </c>
      <c r="K820" s="9">
        <v>6</v>
      </c>
      <c r="L820" s="10">
        <v>7</v>
      </c>
    </row>
    <row r="821" spans="4:14" x14ac:dyDescent="0.2">
      <c r="D821" s="9">
        <v>3</v>
      </c>
      <c r="E82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1" s="9">
        <v>1</v>
      </c>
      <c r="G821" s="9">
        <v>2</v>
      </c>
      <c r="H821" s="9">
        <v>3</v>
      </c>
      <c r="I821" s="9">
        <v>4</v>
      </c>
      <c r="J821" s="9">
        <v>5</v>
      </c>
      <c r="K821" s="9">
        <v>6</v>
      </c>
      <c r="L821" s="10">
        <v>7</v>
      </c>
    </row>
    <row r="822" spans="4:14" x14ac:dyDescent="0.2">
      <c r="D822" s="9">
        <v>4</v>
      </c>
      <c r="E82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2" s="9">
        <v>1</v>
      </c>
      <c r="G822" s="9">
        <v>2</v>
      </c>
      <c r="H822" s="9">
        <v>3</v>
      </c>
      <c r="I822" s="9">
        <v>4</v>
      </c>
      <c r="J822" s="9">
        <v>5</v>
      </c>
      <c r="K822" s="9">
        <v>6</v>
      </c>
      <c r="L822" s="10">
        <v>7</v>
      </c>
    </row>
    <row r="823" spans="4:14" x14ac:dyDescent="0.2">
      <c r="D823" s="9">
        <v>5</v>
      </c>
      <c r="E82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3" s="9">
        <v>1</v>
      </c>
      <c r="G823" s="9">
        <v>2</v>
      </c>
      <c r="H823" s="9">
        <v>3</v>
      </c>
      <c r="I823" s="9">
        <v>4</v>
      </c>
      <c r="J823" s="9">
        <v>5</v>
      </c>
      <c r="K823" s="9">
        <v>6</v>
      </c>
      <c r="L823" s="10">
        <v>7</v>
      </c>
    </row>
    <row r="824" spans="4:14" x14ac:dyDescent="0.2">
      <c r="D824" s="9">
        <v>6</v>
      </c>
      <c r="E82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4" s="9">
        <v>1</v>
      </c>
      <c r="G824" s="9">
        <v>2</v>
      </c>
      <c r="H824" s="9">
        <v>3</v>
      </c>
      <c r="I824" s="9">
        <v>4</v>
      </c>
      <c r="J824" s="9">
        <v>5</v>
      </c>
      <c r="K824" s="9">
        <v>6</v>
      </c>
      <c r="L824" s="10">
        <v>7</v>
      </c>
    </row>
    <row r="825" spans="4:14" x14ac:dyDescent="0.2">
      <c r="D825" s="9">
        <v>7</v>
      </c>
      <c r="E82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5" s="9">
        <v>1</v>
      </c>
      <c r="G825" s="9">
        <v>2</v>
      </c>
      <c r="H825" s="9">
        <v>3</v>
      </c>
      <c r="I825" s="9">
        <v>4</v>
      </c>
      <c r="J825" s="9">
        <v>5</v>
      </c>
      <c r="K825" s="9">
        <v>6</v>
      </c>
      <c r="L825" s="10">
        <v>7</v>
      </c>
    </row>
    <row r="826" spans="4:14" x14ac:dyDescent="0.2">
      <c r="D826" s="9">
        <v>8</v>
      </c>
      <c r="E82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6" s="9">
        <v>1</v>
      </c>
      <c r="G826" s="9">
        <v>2</v>
      </c>
      <c r="H826" s="9">
        <v>3</v>
      </c>
      <c r="I826" s="9">
        <v>4</v>
      </c>
      <c r="J826" s="9">
        <v>5</v>
      </c>
      <c r="K826" s="9">
        <v>6</v>
      </c>
      <c r="L826" s="10">
        <v>7</v>
      </c>
    </row>
    <row r="827" spans="4:14" x14ac:dyDescent="0.2">
      <c r="D827" s="9">
        <v>9</v>
      </c>
      <c r="E82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7" s="9">
        <v>1</v>
      </c>
      <c r="G827" s="9">
        <v>2</v>
      </c>
      <c r="H827" s="9">
        <v>3</v>
      </c>
      <c r="I827" s="9">
        <v>4</v>
      </c>
      <c r="J827" s="9">
        <v>5</v>
      </c>
      <c r="K827" s="9">
        <v>6</v>
      </c>
      <c r="L827" s="10">
        <v>7</v>
      </c>
    </row>
    <row r="828" spans="4:14" x14ac:dyDescent="0.2">
      <c r="D828" s="9">
        <v>10</v>
      </c>
      <c r="E82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8" s="9">
        <v>1</v>
      </c>
      <c r="G828" s="9">
        <v>2</v>
      </c>
      <c r="H828" s="9">
        <v>3</v>
      </c>
      <c r="I828" s="9">
        <v>4</v>
      </c>
      <c r="J828" s="9">
        <v>5</v>
      </c>
      <c r="K828" s="9">
        <v>6</v>
      </c>
      <c r="L828" s="10">
        <v>7</v>
      </c>
    </row>
    <row r="829" spans="4:14" x14ac:dyDescent="0.2">
      <c r="D829" s="9">
        <v>11</v>
      </c>
      <c r="E82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29" s="9">
        <v>1</v>
      </c>
      <c r="G829" s="9">
        <v>2</v>
      </c>
      <c r="H829" s="9">
        <v>3</v>
      </c>
      <c r="I829" s="9">
        <v>4</v>
      </c>
      <c r="J829" s="9">
        <v>5</v>
      </c>
      <c r="K829" s="9">
        <v>6</v>
      </c>
      <c r="L829" s="10">
        <v>7</v>
      </c>
    </row>
    <row r="830" spans="4:14" x14ac:dyDescent="0.2">
      <c r="D830" s="9">
        <v>12</v>
      </c>
      <c r="E83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0" s="9">
        <v>1</v>
      </c>
      <c r="G830" s="9">
        <v>2</v>
      </c>
      <c r="H830" s="9">
        <v>3</v>
      </c>
      <c r="I830" s="9">
        <v>4</v>
      </c>
      <c r="J830" s="9">
        <v>5</v>
      </c>
      <c r="K830" s="9">
        <v>6</v>
      </c>
      <c r="L830" s="10">
        <v>7</v>
      </c>
    </row>
    <row r="831" spans="4:14" x14ac:dyDescent="0.2">
      <c r="D831" s="9">
        <v>13</v>
      </c>
      <c r="E83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1" s="9">
        <v>1</v>
      </c>
      <c r="G831" s="9">
        <v>2</v>
      </c>
      <c r="H831" s="9">
        <v>3</v>
      </c>
      <c r="I831" s="9">
        <v>4</v>
      </c>
      <c r="J831" s="9">
        <v>5</v>
      </c>
      <c r="K831" s="9">
        <v>6</v>
      </c>
      <c r="L831" s="10">
        <v>7</v>
      </c>
    </row>
    <row r="832" spans="4:14" x14ac:dyDescent="0.2">
      <c r="D832" s="9">
        <v>14</v>
      </c>
      <c r="E83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2" s="9">
        <v>1</v>
      </c>
      <c r="G832" s="9">
        <v>2</v>
      </c>
      <c r="H832" s="9">
        <v>3</v>
      </c>
      <c r="I832" s="9">
        <v>4</v>
      </c>
      <c r="J832" s="9">
        <v>5</v>
      </c>
      <c r="K832" s="9">
        <v>6</v>
      </c>
      <c r="L832" s="10">
        <v>7</v>
      </c>
    </row>
    <row r="833" spans="4:12" x14ac:dyDescent="0.2">
      <c r="D833" s="9">
        <v>15</v>
      </c>
      <c r="E83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3" s="9">
        <v>1</v>
      </c>
      <c r="G833" s="9">
        <v>2</v>
      </c>
      <c r="H833" s="9">
        <v>3</v>
      </c>
      <c r="I833" s="9">
        <v>4</v>
      </c>
      <c r="J833" s="9">
        <v>5</v>
      </c>
      <c r="K833" s="9">
        <v>6</v>
      </c>
      <c r="L833" s="10">
        <v>7</v>
      </c>
    </row>
    <row r="834" spans="4:12" x14ac:dyDescent="0.2">
      <c r="D834" s="9">
        <v>16</v>
      </c>
      <c r="E834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4" s="9">
        <v>1</v>
      </c>
      <c r="G834" s="9">
        <v>2</v>
      </c>
      <c r="H834" s="9">
        <v>3</v>
      </c>
      <c r="I834" s="9">
        <v>4</v>
      </c>
      <c r="J834" s="9">
        <v>5</v>
      </c>
      <c r="K834" s="9">
        <v>6</v>
      </c>
      <c r="L834" s="10">
        <v>7</v>
      </c>
    </row>
    <row r="835" spans="4:12" x14ac:dyDescent="0.2">
      <c r="D835" s="9">
        <v>17</v>
      </c>
      <c r="E835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5" s="9">
        <v>1</v>
      </c>
      <c r="G835" s="9">
        <v>2</v>
      </c>
      <c r="H835" s="9">
        <v>3</v>
      </c>
      <c r="I835" s="9">
        <v>4</v>
      </c>
      <c r="J835" s="9">
        <v>5</v>
      </c>
      <c r="K835" s="9">
        <v>6</v>
      </c>
      <c r="L835" s="10">
        <v>7</v>
      </c>
    </row>
    <row r="836" spans="4:12" x14ac:dyDescent="0.2">
      <c r="D836" s="9">
        <v>18</v>
      </c>
      <c r="E836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6" s="9">
        <v>1</v>
      </c>
      <c r="G836" s="9">
        <v>2</v>
      </c>
      <c r="H836" s="9">
        <v>3</v>
      </c>
      <c r="I836" s="9">
        <v>4</v>
      </c>
      <c r="J836" s="9">
        <v>5</v>
      </c>
      <c r="K836" s="9">
        <v>6</v>
      </c>
      <c r="L836" s="10">
        <v>7</v>
      </c>
    </row>
    <row r="837" spans="4:12" x14ac:dyDescent="0.2">
      <c r="D837" s="9">
        <v>19</v>
      </c>
      <c r="E837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7" s="9">
        <v>1</v>
      </c>
      <c r="G837" s="9">
        <v>2</v>
      </c>
      <c r="H837" s="9">
        <v>3</v>
      </c>
      <c r="I837" s="9">
        <v>4</v>
      </c>
      <c r="J837" s="9">
        <v>5</v>
      </c>
      <c r="K837" s="9">
        <v>6</v>
      </c>
      <c r="L837" s="10">
        <v>7</v>
      </c>
    </row>
    <row r="838" spans="4:12" x14ac:dyDescent="0.2">
      <c r="D838" s="9">
        <v>20</v>
      </c>
      <c r="E838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8" s="9">
        <v>1</v>
      </c>
      <c r="G838" s="9">
        <v>2</v>
      </c>
      <c r="H838" s="9">
        <v>3</v>
      </c>
      <c r="I838" s="9">
        <v>4</v>
      </c>
      <c r="J838" s="9">
        <v>5</v>
      </c>
      <c r="K838" s="9">
        <v>6</v>
      </c>
      <c r="L838" s="10">
        <v>7</v>
      </c>
    </row>
    <row r="839" spans="4:12" x14ac:dyDescent="0.2">
      <c r="D839" s="9">
        <v>21</v>
      </c>
      <c r="E839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39" s="9">
        <v>1</v>
      </c>
      <c r="G839" s="9">
        <v>2</v>
      </c>
      <c r="H839" s="9">
        <v>3</v>
      </c>
      <c r="I839" s="9">
        <v>4</v>
      </c>
      <c r="J839" s="9">
        <v>5</v>
      </c>
      <c r="K839" s="9">
        <v>6</v>
      </c>
      <c r="L839" s="10">
        <v>7</v>
      </c>
    </row>
    <row r="840" spans="4:12" x14ac:dyDescent="0.2">
      <c r="D840" s="9">
        <v>22</v>
      </c>
      <c r="E840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0" s="9">
        <v>1</v>
      </c>
      <c r="G840" s="9">
        <v>2</v>
      </c>
      <c r="H840" s="9">
        <v>3</v>
      </c>
      <c r="I840" s="9">
        <v>4</v>
      </c>
      <c r="J840" s="9">
        <v>5</v>
      </c>
      <c r="K840" s="9">
        <v>6</v>
      </c>
      <c r="L840" s="10">
        <v>7</v>
      </c>
    </row>
    <row r="841" spans="4:12" x14ac:dyDescent="0.2">
      <c r="D841" s="9">
        <v>23</v>
      </c>
      <c r="E841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1" s="9">
        <v>1</v>
      </c>
      <c r="G841" s="9">
        <v>2</v>
      </c>
      <c r="H841" s="9">
        <v>3</v>
      </c>
      <c r="I841" s="9">
        <v>4</v>
      </c>
      <c r="J841" s="9">
        <v>5</v>
      </c>
      <c r="K841" s="9">
        <v>6</v>
      </c>
      <c r="L841" s="10">
        <v>7</v>
      </c>
    </row>
    <row r="842" spans="4:12" x14ac:dyDescent="0.2">
      <c r="D842" s="9">
        <v>24</v>
      </c>
      <c r="E842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2" s="9">
        <v>1</v>
      </c>
      <c r="G842" s="9">
        <v>2</v>
      </c>
      <c r="H842" s="9">
        <v>3</v>
      </c>
      <c r="I842" s="9">
        <v>4</v>
      </c>
      <c r="J842" s="9">
        <v>5</v>
      </c>
      <c r="K842" s="9">
        <v>6</v>
      </c>
      <c r="L842" s="10">
        <v>7</v>
      </c>
    </row>
    <row r="843" spans="4:12" ht="13.5" thickBot="1" x14ac:dyDescent="0.25">
      <c r="D843" s="12">
        <v>25</v>
      </c>
      <c r="E843" s="9" t="e">
        <f>IF(Tabelle1!#REF!="",NA(),IF(ABS((Tabelle1!#REF!-Tabelle1!#REF!)/Tabelle1!#REF!)&gt;3.5,3.5*(Tabelle1!#REF!-Tabelle1!#REF!)/ABS(Tabelle1!#REF!-Tabelle1!#REF!)+4,(Tabelle1!#REF!-Tabelle1!#REF!)/Tabelle1!#REF!+4))</f>
        <v>#REF!</v>
      </c>
      <c r="F843" s="12">
        <v>1</v>
      </c>
      <c r="G843" s="12">
        <v>2</v>
      </c>
      <c r="H843" s="12">
        <v>3</v>
      </c>
      <c r="I843" s="12">
        <v>4</v>
      </c>
      <c r="J843" s="12">
        <v>5</v>
      </c>
      <c r="K843" s="12">
        <v>6</v>
      </c>
      <c r="L843" s="13">
        <v>7</v>
      </c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Tabelle3</vt:lpstr>
      <vt:lpstr>Tabelle2</vt:lpstr>
      <vt:lpstr>Tabelle1!Druckbereich</vt:lpstr>
      <vt:lpstr>Tabelle1!Drucktitel</vt:lpstr>
    </vt:vector>
  </TitlesOfParts>
  <Company>Polymed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Grossmann</dc:creator>
  <cp:lastModifiedBy>Gaby Hauri</cp:lastModifiedBy>
  <cp:lastPrinted>2023-10-26T08:48:44Z</cp:lastPrinted>
  <dcterms:created xsi:type="dcterms:W3CDTF">2005-09-09T12:29:27Z</dcterms:created>
  <dcterms:modified xsi:type="dcterms:W3CDTF">2023-10-26T08:50:44Z</dcterms:modified>
</cp:coreProperties>
</file>