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403\"/>
    </mc:Choice>
  </mc:AlternateContent>
  <xr:revisionPtr revIDLastSave="0" documentId="13_ncr:1_{F8EFF63A-BCA5-400D-8154-B1C2D2887F32}"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<sst xmlns="http://schemas.openxmlformats.org/spreadsheetml/2006/main" count="1007" uniqueCount="267">
  <si>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</si>
  <si>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</si>
  <si>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</si>
  <si>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</si>
  <si>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</si>
  <si>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</si>
  <si>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</si>
  <si>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</si>
  <si>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</si>
  <si>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</si>
  <si>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</si>
  <si>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</si>
  <si>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</si>
  <si>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</si>
  <si>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</si>
  <si>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</si>
  <si>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</si>
  <si>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</si>
  <si>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</si>
  <si>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</si>
  <si>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</si>
  <si>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</si>
  <si>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</si>
  <si>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</si>
  <si>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</si>
  <si>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</si>
  <si>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</si>
  <si>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</si>
  <si>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</si>
  <si>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</si>
  <si>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</si>
  <si>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</si>
  <si>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</si>
  <si>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</si>
  <si>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</si>
  <si>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</si>
  <si>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</si>
  <si>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</si>
  <si>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</si>
  <si>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</si>
  <si>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</si>
  <si>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</si>
  <si>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</si>
  <si>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</si>
  <si>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</si>
  <si>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</si>
  <si>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</si>
  <si>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</si>
  <si>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</si>
  <si>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</si>
  <si>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</si>
  <si>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</si>
  <si>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</si>
  <si>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</si>
  <si>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</si>
  <si>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</si>
  <si>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</si>
  <si>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</si>
  <si>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</si>
  <si>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</si>
  <si>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</si>
  <si>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</si>
  <si>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</si>
  <si>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</si>
  <si>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</si>
  <si>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</si>
  <si>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</si>
  <si>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</si>
  <si>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</si>
  <si>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</si>
  <si>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</si>
  <si>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</si>
  <si>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</si>
  <si>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</si>
  <si>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</si>
  <si>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</si>
  <si>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</si>
  <si>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</si>
  <si>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</si>
  <si>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</si>
  <si>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</si>
  <si>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</si>
  <si>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</si>
  <si>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</si>
  <si>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</si>
  <si>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</si>
  <si>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</si>
  <si>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</si>
  <si>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</si>
  <si>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</si>
  <si>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</si>
  <si>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</si>
  <si>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</si>
  <si>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</si>
  <si>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</si>
  <si>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</si>
  <si>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</si>
  <si>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</si>
  <si>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</si>
  <si>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</si>
  <si>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</si>
  <si>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</si>
  <si>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</si>
  <si>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</si>
  <si>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</si>
  <si>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</si>
  <si>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</si>
  <si>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</si>
  <si>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</si>
  <si>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</si>
  <si>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</si>
  <si>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</si>
  <si>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</si>
  <si>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</si>
  <si>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</si>
  <si>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</si>
  <si>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</si>
  <si>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</si>
  <si>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</si>
  <si>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</si>
  <si>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</si>
  <si>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</si>
  <si>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</si>
  <si>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</si>
  <si>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</si>
  <si>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</si>
  <si>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</si>
  <si>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</si>
  <si>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</si>
  <si>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</si>
  <si>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</si>
  <si>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</si>
  <si>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</si>
  <si>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</si>
  <si>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</si>
  <si>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</si>
  <si>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</si>
  <si>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</si>
  <si>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</si>
  <si>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</si>
  <si>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</si>
  <si>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</si>
  <si>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</si>
  <si>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</si>
  <si>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</si>
  <si>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</si>
  <si>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</si>
  <si>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</si>
  <si>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</si>
  <si>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</si>
  <si>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</si>
  <si>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</si>
  <si>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</si>
  <si>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</si>
  <si>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</si>
  <si>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</si>
  <si>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</si>
  <si>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</si>
  <si>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</si>
  <si>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</si>
  <si>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</si>
  <si>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</si>
  <si>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</si>
  <si>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</si>
  <si>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</si>
  <si>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</si>
  <si>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</si>
  <si>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</si>
  <si>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</si>
  <si>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</si>
  <si>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</si>
  <si>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</si>
  <si>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</si>
  <si>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</si>
  <si>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</si>
  <si>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</si>
  <si>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</si>
  <si>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</si>
  <si>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</si>
  <si>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</si>
  <si>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</si>
  <si>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</si>
  <si>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</si>
  <si>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</si>
  <si>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</si>
  <si>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</si>
  <si>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</si>
  <si>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</si>
  <si>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</si>
  <si>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</si>
  <si>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</si>
  <si>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</si>
  <si>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</si>
  <si>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</si>
  <si>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</si>
  <si>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</si>
  <si>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</si>
  <si>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</si>
  <si>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</si>
  <si>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</si>
  <si>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</si>
  <si>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</si>
  <si>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</si>
  <si>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</si>
  <si>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</si>
  <si>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</si>
  <si>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</si>
  <si>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</si>
  <si>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</si>
  <si>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</si>
  <si>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</si>
  <si>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</si>
  <si>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</si>
  <si>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</si>
  <si>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</si>
  <si>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</si>
  <si>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</si>
  <si>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</si>
  <si>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</si>
  <si>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</si>
  <si>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</si>
  <si>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</si>
  <si>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</si>
  <si>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</si>
  <si>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</si>
  <si>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</si>
  <si>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</si>
  <si>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</si>
  <si>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</si>
  <si>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</si>
  <si>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</si>
  <si>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</si>
  <si>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</si>
  <si>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</si>
  <si>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</si>
  <si>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</si>
  <si>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</si>
  <si>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</si>
  <si>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</si>
  <si>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</si>
  <si>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</si>
  <si>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</si>
  <si>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</si>
  <si>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</si>
  <si>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</si>
  <si>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</si>
  <si>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</si>
  <si>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</si>
  <si>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</si>
  <si>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</si>
  <si>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</si>
  <si>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</si>
  <si>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</si>
  <si>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</si>
  <si>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</si>
  <si>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</si>
  <si>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</si>
  <si>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</si>
  <si>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</si>
  <si>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</si>
  <si>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</si>
  <si>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</si>
  <si>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</si>
  <si>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</si>
  <si>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</si>
  <si>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2 Hoch 
Ziel: 52.8 / Grenzwert: 10.5</t>
  </si>
  <si>
    <r>
      <t xml:space="preserve">Level 1 Niedrig 
</t>
    </r>
    <r>
      <rPr>
        <b/>
        <sz val="9"/>
        <rFont val="Arial"/>
        <family val="2"/>
      </rPr>
      <t>Ziel: 8.3 / Grenzwert: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</si>
</sst>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3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2" fontId="16" fillId="0" borderId="0" xfId="0" quotePrefix="1" applyNumberFormat="1" applyFont="1" applyAlignment="1">
      <alignment horizontal="right" vertical="center"/>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250403</v>
      </c>
      <c r="U3" s="147"/>
      <c r="V3" s="147"/>
      <c r="W3" s="147"/>
      <c r="X3" s="147"/>
      <c r="Y3" s="147"/>
      <c r="Z3" s="147"/>
      <c r="AA3" s="147"/>
      <c r="AB3" s="147"/>
      <c r="AC3" s="147"/>
      <c r="AD3" s="147"/>
      <c r="AE3" s="147"/>
      <c r="AF3" s="146" t="s">
        <v>28</v>
      </c>
      <c r="AG3" s="146"/>
      <c r="AH3" s="146"/>
      <c r="AI3" s="146"/>
      <c r="AJ3" s="146"/>
      <c r="AK3" s="129">
        <v>46129</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266</v>
      </c>
      <c r="B7" s="181"/>
      <c r="C7" s="18"/>
      <c r="D7" s="165" t="str">
        <f>IF(AND($V$4="Eine Vorlage zur Zielwertermittlung",NOT(L7="----------")),"neuer Zielwert",IF(NOT($V$4="Eine Vorlage zur Zielwertermittlung"),"Zielwert",""))</f>
        <v>Zielwert</v>
      </c>
      <c r="E7" s="166"/>
      <c r="F7" s="166"/>
      <c r="G7" s="166"/>
      <c r="H7" s="166"/>
      <c r="I7" s="166"/>
      <c r="J7" s="166"/>
      <c r="K7" s="167"/>
      <c r="L7" s="179">
        <v>8.3000000000000007</v>
      </c>
      <c r="M7" s="179"/>
      <c r="N7" s="179"/>
      <c r="O7" s="148" t="str">
        <f>IFERROR(VLOOKUP(A5,'Qualabtoleranzen&amp;Einheiten'!$B$6:$E$201,4,FALSE),"Einheit")</f>
        <v>mg/l</v>
      </c>
      <c r="P7" s="149"/>
      <c r="Q7" s="150"/>
      <c r="R7" s="19"/>
      <c r="S7" s="226" t="s">
        <v>265</v>
      </c>
      <c r="T7" s="227"/>
      <c r="U7" s="18"/>
      <c r="V7" s="165" t="str">
        <f>IF(AND($V$4="Eine Vorlage zur Zielwertermittlung",NOT(AD7="----------")),"neuer Zielwert",IF(NOT($V$4="Eine Vorlage zur Zielwertermittlung"),"Zielwert",""))</f>
        <v>Zielwert</v>
      </c>
      <c r="W7" s="166"/>
      <c r="X7" s="166"/>
      <c r="Y7" s="166"/>
      <c r="Z7" s="166"/>
      <c r="AA7" s="166"/>
      <c r="AB7" s="166"/>
      <c r="AC7" s="167"/>
      <c r="AD7" s="170">
        <v>52.8</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230">
        <v>0.53</v>
      </c>
      <c r="M8" s="230"/>
      <c r="N8" s="230"/>
      <c r="O8" s="137" t="str">
        <f>IF(L8="","",O7)</f>
        <v>mg/l</v>
      </c>
      <c r="P8" s="137"/>
      <c r="Q8" s="137"/>
      <c r="R8" s="19"/>
      <c r="S8" s="228"/>
      <c r="T8" s="229"/>
      <c r="U8" s="18"/>
      <c r="V8" s="168" t="str">
        <f>IF(AD8="","","Standardabweichung")</f>
        <v>Standardabweichung</v>
      </c>
      <c r="W8" s="168"/>
      <c r="X8" s="168"/>
      <c r="Y8" s="168"/>
      <c r="Z8" s="168"/>
      <c r="AA8" s="168"/>
      <c r="AB8" s="168"/>
      <c r="AC8" s="168"/>
      <c r="AD8" s="169">
        <v>3.5</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6.665</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7.21</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7.7549999999999999</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8.3000000000000007</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8.8450000000000006</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9.39</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9.9350000000000005</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42.300000000000004</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45.800000000000004</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49.300000000000004</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52.8</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56.3</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59.8</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63.3</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XObqpBwiULmjtv8Eaibs7oA0U3DV9A3v8q8gZT6cMZt5plHOMgFEa/1Uu0FmF8xisSEpdjuSdGLTAJ/WIXZQwQ==" saltValue="0jEuj46by4eHgk+Uac/nKw=="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06.05.2025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250403</v>
      </c>
      <c r="E5" s="193"/>
      <c r="F5" s="194" t="str">
        <f>CONCATENATE(Dokumentationshilfe!AF3,TEXT(Dokumentationshilfe!AK3,"TT.MM.JJJJ"))</f>
        <v>Verfall: 17.04.2026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8.3000000000000007</v>
      </c>
      <c r="D8" s="184" t="str">
        <f>CONCATENATE(Dokumentationshilfe!D11," - ",Dokumentationshilfe!P11)</f>
        <v>6.665 - 9.935</v>
      </c>
      <c r="E8" s="184"/>
      <c r="F8" s="184"/>
      <c r="G8" s="65" t="str">
        <f>Dokumentationshilfe!O7</f>
        <v>mg/l</v>
      </c>
    </row>
    <row r="9" spans="2:7" ht="15.75" thickBot="1" x14ac:dyDescent="0.25">
      <c r="B9" s="65" t="str">
        <f>Dokumentationshilfe!S5</f>
        <v>CRP</v>
      </c>
      <c r="C9" s="66">
        <f>Dokumentationshilfe!AB11</f>
        <v>52.8</v>
      </c>
      <c r="D9" s="184" t="str">
        <f>CONCATENATE(Dokumentationshilfe!V11," - ",Dokumentationshilfe!AH11)</f>
        <v>42.3 - 63.3</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8.3000000000000007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52.8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2025-05-06T07:31:07Z</cp:lastPrinted>
  <dcterms:created xsi:type="dcterms:W3CDTF">2005-09-09T12:29:27Z</dcterms:created>
  <dcterms:modified xsi:type="dcterms:W3CDTF">2025-05-06T07:37:15Z</dcterms:modified>
</cp:coreProperties>
</file>